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zdps-my.sharepoint.com/personal/kbaehre_azdps_gov/Documents/Desktop/CJIS Docs/"/>
    </mc:Choice>
  </mc:AlternateContent>
  <xr:revisionPtr revIDLastSave="19" documentId="8_{ADDC5A7A-B1F3-4D60-BD44-728446506D00}" xr6:coauthVersionLast="47" xr6:coauthVersionMax="47" xr10:uidLastSave="{03990A5D-0525-48FF-806E-415A231F3551}"/>
  <bookViews>
    <workbookView xWindow="45972" yWindow="-12" windowWidth="46296" windowHeight="25416" tabRatio="462" xr2:uid="{98DECA49-CAC5-45A5-91D7-8B0606E75A01}"/>
  </bookViews>
  <sheets>
    <sheet name="Summary" sheetId="10" r:id="rId1"/>
    <sheet name="Full Linked" sheetId="9" r:id="rId2"/>
    <sheet name="Priority 1" sheetId="3" r:id="rId3"/>
    <sheet name="Priority 2" sheetId="4" r:id="rId4"/>
    <sheet name="Priority 3" sheetId="5" r:id="rId5"/>
    <sheet name="Priority 4" sheetId="6" r:id="rId6"/>
  </sheets>
  <definedNames>
    <definedName name="_xlnm._FilterDatabase" localSheetId="1" hidden="1">'Full Linked'!$A$2:$K$270</definedName>
    <definedName name="_xlnm._FilterDatabase" localSheetId="2" hidden="1">'Priority 1'!$A$3:$J$76</definedName>
    <definedName name="_xlnm._FilterDatabase" localSheetId="3" hidden="1">'Priority 2'!$A$3:$J$153</definedName>
    <definedName name="_xlnm._FilterDatabase" localSheetId="4" hidden="1">'Priority 3'!$A$3:$J$49</definedName>
    <definedName name="_xlnm._FilterDatabase" localSheetId="5" hidden="1">'Priority 4'!$A$3:$J$17</definedName>
    <definedName name="_xlnm._FilterDatabase" localSheetId="0" hidden="1">Summary!$B$2:$M$2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5" l="1"/>
  <c r="U3" i="5"/>
  <c r="T3" i="5"/>
  <c r="S3" i="5"/>
  <c r="R3" i="5"/>
  <c r="P3" i="5"/>
  <c r="O3" i="5"/>
  <c r="N3" i="5"/>
  <c r="M3" i="5"/>
  <c r="AB3" i="5"/>
  <c r="AA3" i="5"/>
  <c r="Z3" i="5"/>
  <c r="Y3" i="5"/>
  <c r="X3" i="5"/>
  <c r="P3" i="4"/>
  <c r="O3" i="4"/>
  <c r="N3" i="4"/>
  <c r="M3" i="4"/>
  <c r="V3" i="4"/>
  <c r="U3" i="4"/>
  <c r="T3" i="4"/>
  <c r="R3" i="4"/>
  <c r="S3" i="4"/>
  <c r="X3" i="4"/>
  <c r="Y3" i="4"/>
  <c r="Z3" i="4"/>
  <c r="AA3" i="4"/>
  <c r="AB3" i="4"/>
  <c r="AB3" i="6"/>
  <c r="AA3" i="6"/>
  <c r="Z3" i="6"/>
  <c r="Y3" i="6"/>
  <c r="X3" i="6"/>
  <c r="V3" i="6"/>
  <c r="U3" i="6"/>
  <c r="T3" i="6"/>
  <c r="S3" i="6"/>
  <c r="R3" i="6"/>
  <c r="P3" i="6"/>
  <c r="O3" i="6"/>
  <c r="N3" i="6"/>
  <c r="M3" i="6"/>
  <c r="AB3" i="3" l="1"/>
  <c r="R3" i="10" s="1"/>
  <c r="AA3" i="3"/>
  <c r="Q3" i="10" s="1"/>
  <c r="Z3" i="3"/>
  <c r="P3" i="10" s="1"/>
  <c r="Y3" i="3"/>
  <c r="O3" i="10" s="1"/>
  <c r="X3" i="3"/>
  <c r="A216" i="9" a="1"/>
  <c r="A216" i="9" s="1"/>
  <c r="A73" i="9" a="1"/>
  <c r="A73" i="9" s="1"/>
  <c r="AC3" i="3" l="1"/>
  <c r="S3" i="10" s="1"/>
  <c r="AC3" i="6"/>
  <c r="N6" i="10" s="1" a="1"/>
  <c r="N6" i="10" s="1"/>
  <c r="AC3" i="5"/>
  <c r="N5" i="10" s="1" a="1"/>
  <c r="N5" i="10" s="1"/>
  <c r="N3" i="10"/>
  <c r="AC3" i="4"/>
  <c r="N4" i="10" s="1" a="1"/>
  <c r="N4" i="10" s="1"/>
  <c r="N3" i="3"/>
  <c r="M3" i="3"/>
  <c r="U3" i="3"/>
  <c r="V3" i="3"/>
  <c r="T3" i="3"/>
  <c r="S3" i="3"/>
  <c r="R3" i="3"/>
  <c r="P3" i="3"/>
  <c r="O3" i="3"/>
  <c r="A258" i="9" a="1"/>
  <c r="A258" i="9" s="1"/>
  <c r="A3" i="9" a="1"/>
  <c r="A3" i="9" s="1"/>
  <c r="S7" i="10" l="1"/>
  <c r="Q7" i="10"/>
  <c r="R7" i="10"/>
  <c r="P7" i="10"/>
  <c r="O7" i="10"/>
  <c r="N7" i="10"/>
  <c r="Q3" i="5"/>
  <c r="W3" i="5"/>
  <c r="W3" i="6"/>
  <c r="Q3" i="6"/>
  <c r="W3" i="4"/>
  <c r="W3" i="3"/>
  <c r="Q3" i="3"/>
  <c r="Q3" i="4"/>
  <c r="B6" i="10" l="1" a="1"/>
  <c r="B6" i="10" s="1"/>
  <c r="B5" i="10" a="1"/>
  <c r="B5" i="10" s="1"/>
  <c r="B2" i="10" a="1"/>
  <c r="T3" i="10" s="1"/>
  <c r="B4" i="10" a="1"/>
  <c r="T4" i="10" s="1"/>
  <c r="T6" i="10" l="1"/>
  <c r="T5" i="10"/>
  <c r="B2" i="10"/>
  <c r="B4" i="10"/>
  <c r="M7" i="10"/>
  <c r="L7" i="10"/>
  <c r="E7" i="10"/>
  <c r="J7" i="10"/>
  <c r="H7" i="10"/>
  <c r="D7" i="10"/>
  <c r="F7" i="10"/>
  <c r="C7" i="10"/>
  <c r="I7" i="10"/>
  <c r="K7" i="10"/>
  <c r="G7" i="10"/>
  <c r="T7"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<sst xmlns="http://schemas.openxmlformats.org/spreadsheetml/2006/main" count="1618" uniqueCount="682">
  <si>
    <t>Team Responsible</t>
  </si>
  <si>
    <t>Priorities</t>
  </si>
  <si>
    <t>Compliant</t>
  </si>
  <si>
    <t>Policy / Policy and Implement / Implement</t>
  </si>
  <si>
    <t>Left to Implement</t>
  </si>
  <si>
    <t>Policy</t>
  </si>
  <si>
    <t>Both</t>
  </si>
  <si>
    <t>Impl.</t>
  </si>
  <si>
    <t>Blank</t>
  </si>
  <si>
    <t>Total</t>
  </si>
  <si>
    <t>Combined Total</t>
  </si>
  <si>
    <t>Tools, formulas being used and informational:</t>
  </si>
  <si>
    <r>
      <rPr>
        <b/>
        <sz val="12"/>
        <color theme="1"/>
        <rFont val="Times New Roman"/>
        <family val="1"/>
      </rPr>
      <t>Conditional Formating</t>
    </r>
    <r>
      <rPr>
        <sz val="12"/>
        <color theme="1"/>
        <rFont val="Times New Roman"/>
        <family val="1"/>
      </rPr>
      <t xml:space="preserve"> = used on every worksheet in various fashions - all but summary sheet are basing color on if it is new or existing control</t>
    </r>
  </si>
  <si>
    <r>
      <rPr>
        <b/>
        <sz val="12"/>
        <color theme="1"/>
        <rFont val="Times New Roman"/>
        <family val="1"/>
      </rPr>
      <t>CountIF()</t>
    </r>
    <r>
      <rPr>
        <sz val="12"/>
        <color theme="1"/>
        <rFont val="Times New Roman"/>
        <family val="1"/>
      </rPr>
      <t xml:space="preserve">  = used on every worksheet in various fashions</t>
    </r>
  </si>
  <si>
    <r>
      <rPr>
        <b/>
        <sz val="12"/>
        <color theme="1"/>
        <rFont val="Times New Roman"/>
        <family val="1"/>
      </rPr>
      <t>Copy function to link to other tabs</t>
    </r>
    <r>
      <rPr>
        <sz val="12"/>
        <color theme="1"/>
        <rFont val="Times New Roman"/>
        <family val="1"/>
      </rPr>
      <t xml:space="preserve"> ~ the "Full Linked" page is a copy from each worksheet. Make changes to the worksheets 1-4 not the "Full Linked" worksheet</t>
    </r>
  </si>
  <si>
    <r>
      <rPr>
        <b/>
        <sz val="12"/>
        <color theme="1"/>
        <rFont val="Times New Roman"/>
        <family val="1"/>
      </rPr>
      <t>Existing</t>
    </r>
    <r>
      <rPr>
        <sz val="12"/>
        <color theme="1"/>
        <rFont val="Times New Roman"/>
        <family val="1"/>
      </rPr>
      <t xml:space="preserve"> = The control existed already in versions prior to 5.9.5</t>
    </r>
  </si>
  <si>
    <r>
      <rPr>
        <b/>
        <sz val="12"/>
        <color theme="1"/>
        <rFont val="Times New Roman"/>
        <family val="1"/>
      </rPr>
      <t>New</t>
    </r>
    <r>
      <rPr>
        <sz val="12"/>
        <color theme="1"/>
        <rFont val="Times New Roman"/>
        <family val="1"/>
      </rPr>
      <t xml:space="preserve"> = Controls added in version 5.9.5 and up</t>
    </r>
  </si>
  <si>
    <r>
      <rPr>
        <b/>
        <sz val="12"/>
        <color theme="1"/>
        <rFont val="Times New Roman"/>
        <family val="1"/>
      </rPr>
      <t>To Be Done</t>
    </r>
    <r>
      <rPr>
        <sz val="12"/>
        <color theme="1"/>
        <rFont val="Times New Roman"/>
        <family val="1"/>
      </rPr>
      <t xml:space="preserve"> = this will be specific to your agency. If you are not using Policy, Policy / Procedures, or Implemented, you will need to change the "CountIf() Forumla.</t>
    </r>
  </si>
  <si>
    <r>
      <rPr>
        <b/>
        <sz val="12"/>
        <color theme="1"/>
        <rFont val="Times New Roman"/>
        <family val="1"/>
      </rPr>
      <t>Unit Resp</t>
    </r>
    <r>
      <rPr>
        <sz val="12"/>
        <color theme="1"/>
        <rFont val="Times New Roman"/>
        <family val="1"/>
      </rPr>
      <t xml:space="preserve"> = DPS has to different units that may be involved, you will need to change the "CountIf() formula specific for your agency.</t>
    </r>
  </si>
  <si>
    <r>
      <t xml:space="preserve">6.0 Priorities ~ This Sheet is Linked to other tabs </t>
    </r>
    <r>
      <rPr>
        <b/>
        <sz val="20"/>
        <color rgb="FFFF0000"/>
        <rFont val="Times New Roman"/>
        <family val="1"/>
      </rPr>
      <t>(Do Not work from this tab)</t>
    </r>
  </si>
  <si>
    <t>Reference</t>
  </si>
  <si>
    <t>Priority</t>
  </si>
  <si>
    <t>Sactionable</t>
  </si>
  <si>
    <t>Primary Section</t>
  </si>
  <si>
    <t>To Be Done</t>
  </si>
  <si>
    <t>Unit Resp</t>
  </si>
  <si>
    <t>Control Snipit</t>
  </si>
  <si>
    <t>CJIS Notes</t>
  </si>
  <si>
    <t>ISO Notes</t>
  </si>
  <si>
    <t>Unit Responsible</t>
  </si>
  <si>
    <t>New or Existing</t>
  </si>
  <si>
    <t>Compliance</t>
  </si>
  <si>
    <t>6.0 Priorities ~ Priority 1 (Existing and New)</t>
  </si>
  <si>
    <t>CJIS</t>
  </si>
  <si>
    <t>Existing</t>
  </si>
  <si>
    <t>New</t>
  </si>
  <si>
    <t>Yes</t>
  </si>
  <si>
    <t>No</t>
  </si>
  <si>
    <t>Partial</t>
  </si>
  <si>
    <t>N/A</t>
  </si>
  <si>
    <t>Not Sure</t>
  </si>
  <si>
    <t>New / Existing</t>
  </si>
  <si>
    <t>Comply</t>
  </si>
  <si>
    <t>Primary Section?</t>
  </si>
  <si>
    <t>Priority 1 -- Sanctionable 10-2024</t>
  </si>
  <si>
    <t>Priority 1-- CJIS Notes</t>
  </si>
  <si>
    <t>Priority 1 -- ISO Notes</t>
  </si>
  <si>
    <t>Priority 1</t>
  </si>
  <si>
    <t>AC~ACCESS CONTROL</t>
  </si>
  <si>
    <t>AC-2 ACCOUNT MANAGEMENT</t>
  </si>
  <si>
    <t>a. Define and document the types of accounts allowed and specifically prohibited for use within the system;
b. Assign account managers;
c. Require conditions for group and role membership;
Page 17 additional Info</t>
  </si>
  <si>
    <t>AC-2(1) ACCOUNT MANAGEMENT | AUTOMATED SYSTEM ACCOUNT MANAGEMENT</t>
  </si>
  <si>
    <t>Support the management of system accounts using automated mechanisms including email, phone, and text notifications
Read discussion for clarification starting on page 20.</t>
  </si>
  <si>
    <t>AC-2(2) ACCOUNT MANAGEMENT | AUTOMATED TEMPORARY AND EMERGENCY ACCOUNT MANAGEMENT</t>
  </si>
  <si>
    <t>Automatically remove temporary and emergency accounts within 72 hours
Read discussion for clarification starting on page 20.</t>
  </si>
  <si>
    <t>AC-2(3) ACCOUNT MANAGEMENT | DISABLE ACCOUNTS</t>
  </si>
  <si>
    <t>Disable accounts within one (1) week when the accounts:
Read discussion for clarification starting on page 20.</t>
  </si>
  <si>
    <t>AC-2(4) ACCOUNT MANAGEMENT | AUTOMATED AUDIT ACTION</t>
  </si>
  <si>
    <t>Automatically audit account creation, modification, enabling, disabling, and removal actions.
Starting at the bottom of page 20</t>
  </si>
  <si>
    <t>AC-2(5) ACCOUNT MANAGEMENT | INACTIVITY LOGOUTS</t>
  </si>
  <si>
    <t>Require that users log out when a work period has been completed
Starting on page 21</t>
  </si>
  <si>
    <t>AC-2(13) ACCOUNT MANAGEMENT | DISABLE ACCOUNTS FOR HIGH-RISK INDIVIDUALS</t>
  </si>
  <si>
    <t>Disable accounts of individuals within 30 minutes of discovery of direct threats to the confidentiality, integrity, or availability of CJI.
Starting on page 21</t>
  </si>
  <si>
    <t>AC-3 ACCESS ENFORCEMENT</t>
  </si>
  <si>
    <t>Enforce approved authorizations for logical access to information and system resources in accordance with applicable access control policies.
Starting on page 21</t>
  </si>
  <si>
    <t>AC-3(14) ACCESS ENFORCEMENT | INDIVIDUAL ACCESS</t>
  </si>
  <si>
    <t>Provide automated or manual processes to enable individuals to have access to elements of their personally identifiable information
more information under "Control" section starting on page 22</t>
  </si>
  <si>
    <t>AC-4 INFORMATION FLOW ENFORCEMENT</t>
  </si>
  <si>
    <t>Enforce approved authorizations for controlling the flow of information within the system and between connected systems by preventing CJI from being transmitted unencrypted across the public network, blocking outside traffic that claims to be from within the agency, and not passing any web requests to the public network that are not from the agency-controlled or internal boundary protection devices (e.g., proxies, gateways, firewalls, or routers).
Read Discussion and more information under "Control" section starting on page 22-23</t>
  </si>
  <si>
    <t>AC-5 SEPARATION OF DUTIES</t>
  </si>
  <si>
    <t>Identify and document separation of duties based on specific duties, operations, or
a. information systems, as necessary, to mitigate risk to CJI; and 
b. Define system access authorizations to support separation of duties
Read discussion and more information under "Control" section starting on page 23</t>
  </si>
  <si>
    <t>AC-6 LEAST PRIVILEGE</t>
  </si>
  <si>
    <t>Employ the principle of least privilege, allowing only authorized accesses for users (or processes acting on behalf of users) that are necessary to accomplish assigned organizational tasks.
Read discussion and more information under "Control" section starting on page 24</t>
  </si>
  <si>
    <t>AC-6(1) LEAST PRIVILEGE | AUTHORIZE ACCESS TO SECURITY FUNCTIONS</t>
  </si>
  <si>
    <t>Authorize access for personnel including security administrators, system and network administrators, and other privileged users with access to system control, monitoring, or
administration functions (e.g., system administrators, information security personnel, maintainers, system programmers, etc.) to:
Read discussion and more information under "Control" section starting on page 24</t>
  </si>
  <si>
    <t>AC-6(2) LEAST PRIVILEGE | NON-PRIVILEGED ACCESS FOR NONSECURITY FUNCTIONS</t>
  </si>
  <si>
    <t>Require that users of system accounts (or roles) with access to privileged security functions or
security-relevant information (e.g., audit logs), use non-privileged accounts or roles, when accessing non-security functions.
Read discussion and more information under "Control" section starting on page 24-25</t>
  </si>
  <si>
    <t>AC-6(5) LEAST PRIVILEGE | PRIVILEGED ACCOUNTS</t>
  </si>
  <si>
    <t>Restrict privileged accounts on the system to privileged users
Read discussion and more information under "Control" section starting on page 25</t>
  </si>
  <si>
    <t>AC-6(7) LEAST PRIVILEGE | REVIEW OF USER PRIVILEGES</t>
  </si>
  <si>
    <t>a. Review annually the privileges assigned to non-privileged and privileged users to validate the need for such privileges; and
b. Reassign or remove privileges, if necessary, to correctly reflect organizational mission and business needs.
Read discussion and more information under "Control" section starting on page 25</t>
  </si>
  <si>
    <t>AC-6(9) LEAST PRIVILEGE | LOG USE OF PRIVILEGED FUNCTIONS</t>
  </si>
  <si>
    <t>Log the execution of privileged functions.
Read discussion and more information under "Control" section starting on page 25-26</t>
  </si>
  <si>
    <t>AC-6(10) LEAST PRIVILEGE | PROHIBIT NON-PRIVILEGED USERS FROM EXECUTING PRIVILEGED FUNCTIONS</t>
  </si>
  <si>
    <t>Prevent non-privileged users from executing privileged functions.
Starting on page 226</t>
  </si>
  <si>
    <t>AC-17 REMOTE ACCESS</t>
  </si>
  <si>
    <t>a.Establish and document usage restrictions, configuration/connection requirements, and implementation guidance for each type of remote access allowed; and
b. Authorize each type of remote access to the system prior to allowing such connections.
Read discussion and more information under "Control" section starting on page 29-30</t>
  </si>
  <si>
    <t>AC-17(1) REMOTE ACCESS | MONITORING AND CONTROL</t>
  </si>
  <si>
    <t>Employ automated mechanisms to monitor and control remote access methods
Starting on page 30</t>
  </si>
  <si>
    <t>AC-17(2) REMOTE ACCESS | PROTECTION OF CONFIDENTIALITY AND INTEGRITY USING ENCRYPTION</t>
  </si>
  <si>
    <t>Implement cryptographic mechanisms to protect the confidentiality and integrity of remote access sessions.
Read discussion and more information under "Control" section starting on page 30</t>
  </si>
  <si>
    <t>AC-17(3) REMOTE ACCESS | MANAGED ACCESS CONTROL POINTS</t>
  </si>
  <si>
    <t>Route remote accesses through authorized and managed network access control points
Read discussion and more information under "Control" section starting on page 31</t>
  </si>
  <si>
    <t>AC-17(4) REMOTE ACCESS | PRIVILEGED COMMANDS AND ACCESS</t>
  </si>
  <si>
    <t>a. Authorize the execution of privileged commands and access to security-relevant information via remote access only in a format that provides assessable evidence and for the following needs: compelling operational needs; and
b. Document the rationale for remote access in the security plan for the system
Read discussion and more information under "Control" section starting on page 31</t>
  </si>
  <si>
    <t>AC-20 USE OF EXTERNAL SYSTEMS</t>
  </si>
  <si>
    <t>a.Establish agency-level policies governing the use of external systems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personally-owned information systems including mobile devices (i.e.,bring your own device [BYOD]) and publicly accessible systems for accessing, processing, storing, or transmitting CJI.
Read discussion and more information under "Control" section starting on page 33-34</t>
  </si>
  <si>
    <t>AC-20(1) USE OF EXTERNAL SYSTEMS | LIMITS ON AUTHORIZED USE</t>
  </si>
  <si>
    <t>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 
Read discussion and more information under "Control" section starting on page 34-35</t>
  </si>
  <si>
    <t>AC-20(2) USE OF EXTERNAL SYSTEMS | PORTABLE STORAGE DEVICES — RESTRICTED USE</t>
  </si>
  <si>
    <t>Restrict the use of organization-controlled portable storage devices by authorized individuals on external systems.
Read discussion and more information under "Control" section starting on page 35</t>
  </si>
  <si>
    <t>CM~ CONFIGURATION MANAGEMENT</t>
  </si>
  <si>
    <t>CM-2 BASELINE CONFIGURATION</t>
  </si>
  <si>
    <t>a. Develop, document, and maintain under configuration control, a current baseline configuration of the system;
Read discussion and more information under "Control" section starting on page 67</t>
  </si>
  <si>
    <t>CM-2(2) BASELINE CONFIGURATION | AUTOMATION SUPPORT FOR ACCURACY AND CURRENCY</t>
  </si>
  <si>
    <t>Maintain the currency, completeness, accuracy, and availability of the baseline configuration of the system using automated mechanisms such as configuration management tools, hardware, software, firmware inventory tools, and network management tools.
Read discussion and more information under "Control" section starting on page 67-68</t>
  </si>
  <si>
    <t>CM-2(3) BASELINE CONFIGURATION | RETENTION OF PREVIOUS CONFIGURATIONS</t>
  </si>
  <si>
    <t>Retain at least one (1) previous version of baseline configurations of the system to support rollback.
Read discussion and more information under "Control" section starting on page 68</t>
  </si>
  <si>
    <t>CM-2(7) BASELINE CONFIGURATION | CONFIGURE SYSTEMS AND COMPONENTS FOR HIGH-RISK AREAS</t>
  </si>
  <si>
    <t>a. Issue devices (e.g., mobile devices) with CJISSECPOL compliant configurations to individuals traveling to locations that the organization deems to be of significant risk; and
Read discussion and more information under "Control" section starting on page 68</t>
  </si>
  <si>
    <t>CM-5 ACCESS RESTRICTIONS FOR CHANGE</t>
  </si>
  <si>
    <t>Define, document, approve, and enforce physical and logical access restrictions associated with changes to the system
Read discussion and more information under "Control" section starting on page 71.</t>
  </si>
  <si>
    <t>CM-6 CONFIGURATION SETTINGS</t>
  </si>
  <si>
    <t>a. Establish and document configuration settings for components employed within the system that reflect the most restrictive mode consistent with operational requirements using established best practices and guidelines such as Defense Information Systems Agency (DISA) Secure Technical Implementation Guidelines (STIGs), Center for Internet Security (CIS) Benchmarks, or Federal Information Processing Standards;
Read discussion and more information under "Control" section starting on page 71</t>
  </si>
  <si>
    <t>CM-7 LEAST FUNCTIONALITY</t>
  </si>
  <si>
    <t>a. Configure the system to provide only essential capabilities to meet operational requirements; and
Read discussion and more information under "Control" section starting on page 72</t>
  </si>
  <si>
    <t>CM-7(1) LEAST FUNCTIONALITY | PERIODIC REVIEW</t>
  </si>
  <si>
    <t>a. Review the system annually, as the system changes, or incidents occur to identify unnecessary and/or nonsecure functions, ports, protocols, software, and services; and
Read discussion and more information under "Control" section starting on page 73</t>
  </si>
  <si>
    <t>CM-7(2) LEAST FUNCTIONALITY | PREVENT PROGRAM EXECUTION</t>
  </si>
  <si>
    <t>Prevent program execution in accordance with rules of behavior and/or rules authorizing the terms and conditions of software program usage.
Read discussion and more information under "Control" section starting on page 73</t>
  </si>
  <si>
    <t>CM-7(5) LEAST FUNCTIONALITY | AUTHORIZED SOFTWARE — ALLOW-BY-EXCEPTION</t>
  </si>
  <si>
    <t>a. Identify software programs authorized to execute on the system;
Read discussion and more information under "Control" section starting on page 74</t>
  </si>
  <si>
    <t>CM-8 SYSTEM COMPONENT INVENTORY</t>
  </si>
  <si>
    <t>a. Develop and document an inventory of system components that:
Read discussion and more information under "Control" section starting on page 74</t>
  </si>
  <si>
    <t>CM-8(1) SYSTEM COMPONENT INVENTORY | UPDATES DURING INSTALLATION AND REMOVAL</t>
  </si>
  <si>
    <t>Update the inventory of system components as part of component installations, removals, and system updates.
Read discussion and more information under "Control" section starting on page 75</t>
  </si>
  <si>
    <t>CM-8(3) SYSTEM COMPONENT INVENTORY | AUTOMATED UNAUTHORIZED COMPONENT DETECTION</t>
  </si>
  <si>
    <t>a. Detect the presence of unauthorized hardware, software, and firmware components within the system using automated mechanisms continuously or at least weekly; and
Read discussion and more information under "Control" section starting on page 76</t>
  </si>
  <si>
    <t>IA~IDENTIFICATION AND AUTHENTICATION</t>
  </si>
  <si>
    <t>IA-2 IDENTIFICATION AND AUTHENTICATION (ORGANIZATIONAL USERS)</t>
  </si>
  <si>
    <t>Uniquely identify and authenticate organizational users and associate that unique identification with processes acting on behalf of those users.
Read discussion and more information under "Control" section starting on page 93</t>
  </si>
  <si>
    <t>IA-2(1) IDENTIFICATION AND AUTHENTICATION (ORGANIZATIONAL USERS) | MULTI-FACTOR AUTHENTICATION TO PRIVILEGED ACCOUNTS</t>
  </si>
  <si>
    <t>Implement multi-factor authentication for access to privileged accounts.
Read discussion and more information under "Control" section starting on page 94</t>
  </si>
  <si>
    <t>IA-2(2) IDENTIFICATION AND AUTHENTICATION (ORGANIZATIONAL USERS) | MULTI-FACTOR AUTHENTICATION TO NON-PRIVILEGED ACCOUNTS</t>
  </si>
  <si>
    <t>Implement multi-factor authentication for access to non-privileged accounts.
Read discussion and more information under "Control" section starting on page 94</t>
  </si>
  <si>
    <t>IA-2(8) IDENTIFICATION AND AUTHENTICATION (ORGANIZATIONAL USERS) | ACCESS TO ACCOUNTS — REPLAY RESISTANT</t>
  </si>
  <si>
    <t>Implement replay-resistant authentication mechanisms for access to privileged and non-privileged accounts.
Read discussion and more information under "Control" section starting on page 95</t>
  </si>
  <si>
    <t>IA-2(12) IDENTIFICATION AND AUTHENTICATION (ORGANIZATIONAL USERS) | ACCEPTANCE OF PIV CREDENTIALS</t>
  </si>
  <si>
    <t>Accept and electronically verify Personal Identity Verification-compliant credentials.
Read discussion and more information under "Control" section starting on page 95</t>
  </si>
  <si>
    <t>IA-5 AUTHENTICATOR MANAGEMENT</t>
  </si>
  <si>
    <t>Manage system authenticators by:
Read discussion and more information under "Control" section starting on page 97</t>
  </si>
  <si>
    <t>IA-5(1)(a) AUTHENTICATOR MANAGEMENT | AUTHENTICATOR TYPES</t>
  </si>
  <si>
    <t>(a) Memorized Secret Authenticators and Verifiers:
Read discussion and more information under "Control" section starting on page 118</t>
  </si>
  <si>
    <t>IA-5(2) AUTHENTICATOR MANAGEMENT | PUBLIC KEY BASED AUTHENTICATION</t>
  </si>
  <si>
    <t>(a) For public key-based authentication:
Read discussion and more information under "Control" section starting on page 137</t>
  </si>
  <si>
    <t>IA-5(6) AUTHENTICATOR MANAGEMENT | PROTECTION OF AUTHENTICATORS</t>
  </si>
  <si>
    <t>Protect authenticators commensurate with the security category of the information to which use of the authenticator permits access.
Read discussion and more information under "Control" section starting on page 138</t>
  </si>
  <si>
    <t>RA~RISK ASSESSMENT</t>
  </si>
  <si>
    <t>RA-5 VULNERABILITY MONITORING AND SCANNING</t>
  </si>
  <si>
    <t>a. Monitor and scan for vulnerabilities in the system and hosted applications at least monthly and when new vulnerabilities potentially affecting the system are identified and reported;
Read discussion for clarification and additional information starting on page 215</t>
  </si>
  <si>
    <t>RA-5(2) VULNERABILITY MONITORING AND SCANNING | UPDATE VULNERABILITIES TO BE SCANNED</t>
  </si>
  <si>
    <t>Update the system vulnerabilities to be scanned within 24 hours prior to running a new scan or when new vulnerabilities are identified and reported.
Read discussion and more information under "Control" section starting on page 217</t>
  </si>
  <si>
    <t>RA-5(5) VULNERABILITY MONITORING AND SCANNING | PRIVILEGED ACCESS</t>
  </si>
  <si>
    <t>Implement privileged access authorization to information system components containing or processing CJI for vulnerability scanning activities requiring privileged access
Read discussion and more information under "Control" section starting on page 217</t>
  </si>
  <si>
    <t>RA-5(11) VULNERABILITY MONITORING AND SCANNING | PUBLIC DISCLOSURE PROGRAM</t>
  </si>
  <si>
    <t>Establish a public reporting channel for receiving reports of vulnerabilities in organizational systems and system components.
Read discussion and more information under "Control" section starting on page 217-218</t>
  </si>
  <si>
    <t>SC~SYSTEMS AND COMMUNICATIONS</t>
  </si>
  <si>
    <t>SC-7 BOUNDARY PROTECTION</t>
  </si>
  <si>
    <t>a. Monitor and control communications at the external managed interfaces to the system and at key internal managed interfaces within the system;
Read discussion and more information under "Control" section starting on page 237</t>
  </si>
  <si>
    <t>SC-7(3) BOUNDARY PROTECTION | ACCESS POINTS</t>
  </si>
  <si>
    <t>Limit the number of external network connections to the system.
Starting on page 238</t>
  </si>
  <si>
    <t>SC-7(4) BOUNDARY PROTECTION | EXTERNAL TELECOMMUNICATIONS SERVICES</t>
  </si>
  <si>
    <t>a. Implement a managed interface for each external telecommunication service;
Read discussion and more information under "Control" section starting on page 238</t>
  </si>
  <si>
    <t>SC-7(5) BOUNDARY PROTECTION | DENY BY DEFAULT — ALLOW BY EXCEPTION</t>
  </si>
  <si>
    <t>Deny network communications traffic by default and allow network communications traffic by exception at boundary devices for information systems used to process, store, or transmit CJI.
Read discussion and more information under "Control" section starting on page 239</t>
  </si>
  <si>
    <t>SC-7(7) BOUNDARY PROTECTION | SPLIT TUNNELING FOR REMOTE DEVICES</t>
  </si>
  <si>
    <t>Prevent split tunneling for remote devices connecting to organizational systems.
Read discussion and more information under "Control" section starting on page 239</t>
  </si>
  <si>
    <t>SC-7(8) BOUNDARY PROTECTION | ROUTE TRAFFIC TO AUTHENTICATED PROXY SERVERS</t>
  </si>
  <si>
    <t>Route all internal communications traffic that may be proxied, except traffic specifically exempted by organizational personnel with information security responsibilities, to all untrusted networks through authenticated proxy servers at managed interfaces.
Read discussion and more information under "Control" section starting on page 240</t>
  </si>
  <si>
    <t>SC-7(24) BOUNDARY PROTECTION | PERSONALLY IDENTIFIABLE INFORMATION</t>
  </si>
  <si>
    <t>For systems that process personally identifiable information:
a. Apply the following processing rules to data elements of personally identifiable information: all applicable laws, executive orders, directives, regulations, policies, standards, and guidelines;
Read discussion and more information under "Control" section on page 240</t>
  </si>
  <si>
    <t>SI~SYSTEM AND INFORMATION INTEGRITY</t>
  </si>
  <si>
    <t>SI-2 FLAW REMEDIATION</t>
  </si>
  <si>
    <t>a. Identify, report, and correct system flaws;
b. Test software and firmware updates related to flaw remediation for effectiveness and potential side effects before installation;
Read discussion and more information under "Control" section on page 251</t>
  </si>
  <si>
    <t>SI-2(2) FLAW REMEDIATION | AUTOMATED FLAW REMEDIATION STATUS</t>
  </si>
  <si>
    <t>Determine if system components have applicable security-relevant software and firmware updates installed using vulnerability scanning tools as least quarterly or following any security incidents involving CJI or systems used to process, store, or transmit CJI.
Read discussion and more information under "Control" section starting on page 252</t>
  </si>
  <si>
    <t>SI-3 MALICIOUS CODE PROTECTION</t>
  </si>
  <si>
    <t>a. Implement signature-based malicious code protection mechanisms at system entry and exit points to detect and eradicate malicious code; 117F117F117F
Read discussion and more information under "Control" section starting on page 252</t>
  </si>
  <si>
    <t>SI-4 SYSTEM MONITORING</t>
  </si>
  <si>
    <t>a. Monitor the system to detect:
Read discussion and more information under "Control" section starting on page 253 thru 254</t>
  </si>
  <si>
    <t>SI-4(2) SYSTEM MONITORING | AUTOMATED TOOLS AND MECHANISMS FOR REAL-TIME ANALYSIS</t>
  </si>
  <si>
    <t>Employ automated tools and mechanisms to support near real-time analysis of events.
Starting on page 255</t>
  </si>
  <si>
    <t>SI-4(4) SYSTEM MONITORING | INBOUND AND OUTBOUND COMMUNICATIONS TRAFFIC</t>
  </si>
  <si>
    <t>a. Determine criteria for unusual or unauthorized activities or conditions for inbound and outbound communications traffic;
Read discussion and more information under "Control" section starting on page 255</t>
  </si>
  <si>
    <t>SI-4(5) SYSTEM MONITORING | SYSTEM-GENERATED ALERTS</t>
  </si>
  <si>
    <t>Alert organizational personnel with system monitoring responsibilities when the following system-generated indications of compromise or potential compromise occur: inappropriate or unusual activities with security or privacy implications.
Read discussion and more information under "Control" section starting on page 255-256</t>
  </si>
  <si>
    <t>SI-7 SOFTWARE, FIRMWARE, AND INFORMATION INTEGRITY</t>
  </si>
  <si>
    <t>a. Employ integrity verification tools to detect unauthorized changes to software, firmware, and information systems that contain or process CJI; and
Read discussion and more information under "Control" section starting on page 256-257</t>
  </si>
  <si>
    <t>SI-7(1) SOFTWARE, FIRMWARE, AND INFORMATION INTEGRITY | INTEGRITY CHECKS</t>
  </si>
  <si>
    <t>Perform an integrity check of software, firmware, and information systems that contain or process CJI at agency-defined transitional states or security relevant events at least weekly or in an automated fashion.
Read discussion and more information under "Control" section starting on page 257</t>
  </si>
  <si>
    <t>SI-7(7) SOFTWARE, FIRMWARE, AND INFORMATION INTEGRITY | INTEGRATION OF DETECTION AND RESPONSE</t>
  </si>
  <si>
    <t>Incorporate the detection of the following unauthorized changes into the organizational incident response capability: unauthorized changes to established configuration setting or the unauthorized elevation of system privileges.
Read discussion and more information under "Control" section starting on page 257</t>
  </si>
  <si>
    <t>SI-10 INFORMATION INPUT VALIDATION</t>
  </si>
  <si>
    <t>Check the validity of the following information inputs: all inputs to web/application servers, database servers, and any system or application input that might receive or process CJI.
Read discussion and more information under "Control" section starting on page 258-259</t>
  </si>
  <si>
    <t>6.0 Priorities ~ Priority 2</t>
  </si>
  <si>
    <t>Priority 2 -- begins 10-2024 ~ Sactionable 10-2027</t>
  </si>
  <si>
    <t>Priority 2 -- CJIS Notes</t>
  </si>
  <si>
    <t>Priority 2 -- ISO Notes</t>
  </si>
  <si>
    <t>Priority 2</t>
  </si>
  <si>
    <t>AC-1 POLICY AND PROCEDURES</t>
  </si>
  <si>
    <t>a. Develop, document, and disseminate to: organizational personnel with access control responsibilities
Read discussion and more information under "Control" section starting on page 16</t>
  </si>
  <si>
    <t>AC-8 SYSTEM USE NOTIFICATION</t>
  </si>
  <si>
    <t>a. Display a system use notification message to users before granting access to the system that provides privacy and security notices consistent with applicable laws, executive orders, directives, regulations, policies, standards, and guidelines and state that:
Read discussion and more information under "Control" section starting on page 27</t>
  </si>
  <si>
    <t>AC-18 WIRELESS ACCESS</t>
  </si>
  <si>
    <t>a. Establish configuration requirements, connection requirements, and implementation guidance for each type of wireless access; and
Read discussion and more information under "Control" section starting on page 31</t>
  </si>
  <si>
    <t>AC-18(1) WIRELESS ACCESS | AUTHENTICATION AND ENCRYPTION</t>
  </si>
  <si>
    <t>Protect wireless access to the system using authentication of authorized users and agency-controlled devices, and encryption.
Read discussion and more information under "Control" section starting on page 32</t>
  </si>
  <si>
    <t>AC-18(3) WIRELESS ACCESS | DISABLE WIRELESS NETWORKING</t>
  </si>
  <si>
    <t>Disable, when not intended for use, wireless networking capabilities embedded within system components prior to issuance and deployment.
Read discussion and more information under "Control" section starting on page 32</t>
  </si>
  <si>
    <t>AC-19 ACCESS CONTROL FOR MOBILE DEVICES</t>
  </si>
  <si>
    <t>a. Establish configuration requirements, connection requirements, and implementation guidance for organization-controlled mobile devices, to include when such devices are outside of controlled areas; and
Read discussion and more information under "Control" section starting on page 32</t>
  </si>
  <si>
    <t>AC-19(5) ACCESS CONTROL FOR MOBILE DEVICES | FULL DEVICE OR CONTAINER-BASED ENCRYPTION</t>
  </si>
  <si>
    <t>Employ full-device encryption to protect the confidentiality and integrity of information on full- and limited-feature operating system mobile devices authorized to process, store, or transmit CJI.
Read discussion and more information under "Control" section starting on page 33</t>
  </si>
  <si>
    <t>AT~AWARENESS AND TRAINING</t>
  </si>
  <si>
    <t>AT-1 POLICY AND PROCEDURES</t>
  </si>
  <si>
    <t>a. Develop, document, and disseminate to all personnel when their unescorted logical or physical access to any information system results in the ability, right, or privilege to view, modify, or make use of unencrypted CJI:
Read discussion and more information under "Control" section starting on page 37</t>
  </si>
  <si>
    <t>AT-2 LITERACY TRAINING AND AWARENESS</t>
  </si>
  <si>
    <t>a. Provide security and privacy literacy training to system users (including managers, senior executives, and contractors):
Read discussion and more information under "Control" section starting on page 38</t>
  </si>
  <si>
    <t>AT-2(2) LITERACY TRAINING AND AWARENESS | INSIDER THREAT</t>
  </si>
  <si>
    <t>Provide literacy training on recognizing and reporting potential indicators of insider threat.
Read discussion and more information under "Control" section starting on page 39</t>
  </si>
  <si>
    <t>AT-2(3) LITERACY TRAINING AND AWARENESS | SOCIAL ENGINEERING AND MINING</t>
  </si>
  <si>
    <t>Provide literacy training on recognizing and reporting potential and actual instances of social engineering and social mining.
Read discussion and more information under "Control" section starting on page 39</t>
  </si>
  <si>
    <t>AT-3 ROLE-BASED TRAINING</t>
  </si>
  <si>
    <t>a. Provide role-based security and privacy training to personnel with the following roles and responsibilities:
Read discussion and more information under "Control" section starting on page 40</t>
  </si>
  <si>
    <t>AT-3(5) ROLE-BASED TRAINING | PROCESSING PERSONALLY IDENTIFIABLE INFORMATION</t>
  </si>
  <si>
    <t>Provide all personnel when their unescorted logical or physical access to any information system results in the ability, right, or privilege to view, modify, or make use of unencrypted CJI with initial and annual training in the employment and operation of personally identifiable information processing and transparency controls.
Read discussion and more information under "Control" section starting on page 42</t>
  </si>
  <si>
    <t>AU~AUDIT AND ACCOUNTABILITY</t>
  </si>
  <si>
    <t>AU-1 POLICY AND PROCEDURES</t>
  </si>
  <si>
    <t>a. Develop, document, and disseminate to organizational personnel with audit and accountability responsibilities:
Read discussion and more information under "Control" section starting on page 45</t>
  </si>
  <si>
    <t>AU-2 EVENT LOGGING</t>
  </si>
  <si>
    <t>a. Identify the types of events that the system is capable of logging in support of the audit function: authentication, file use, user/group management, events sufficient to establish what occurred, the sources of events, outcomes of events, and operational transactions (e.g., NCIC, III);
Read discussion and more information under "Control" section starting on page 46</t>
  </si>
  <si>
    <t>AU-3 CONTENT OF AUDIT RECORDS</t>
  </si>
  <si>
    <t>Ensure that audit records contain information that establishes the following
Read discussion and more information under "Control" section starting on page 47</t>
  </si>
  <si>
    <t>AU-3(1) CONTENT OF AUDIT RECORDS | ADDITIONAL AUDIT INFORMATION</t>
  </si>
  <si>
    <t>Generate audit records containing the following additional information
Read discussion and more information under "Control" section starting on page 48</t>
  </si>
  <si>
    <t>AU-3(3) CONTENT OF AUDIT RECORDS | LIMIT PERSONALLY IDENTIFIABLE INFORMATION ELEMENTS</t>
  </si>
  <si>
    <t>Limit personally identifiable information contained in audit records to the following elements identified in the privacy risk assessment: minimum PII necessary to achieve the purpose for which it is collected (see Section 4.3).
Read discussion and more information under "Control" section starting on page 49</t>
  </si>
  <si>
    <t>AU-4 AUDIT LOG STORAGE CAPACITY</t>
  </si>
  <si>
    <t>Allocate audit log storage capacity to accommodate the collection of audit logs to meet retention requirements (AU-11).
Read discussion and more information under "Control" section starting on page 49</t>
  </si>
  <si>
    <t>AU-5 RESPONSE TO AUDIT LOGGING PROCESS FAILURES</t>
  </si>
  <si>
    <t>a. Alert organizational personnel with audit and accountability responsibilities and system/network administrators within one (1) hour in the event of an audit logging process failure; and
Read discussion and more information under "Control" section starting on page 49</t>
  </si>
  <si>
    <t>AU-6 AUDIT RECORD REVIEW, ANALYSIS, AND REPORTING</t>
  </si>
  <si>
    <t>a. Review and analyze system audit records weekly for indications of inappropriate or unusual activity and the potential impact of the inappropriate or unusual activity;
Read discussion and more information under "Control" section starting on page 50</t>
  </si>
  <si>
    <t>AU-6(1) AUDIT RECORD REVIEW, ANALYSIS, AND REPORTING | AUTOMATED PROCESS INTEGRATION</t>
  </si>
  <si>
    <t>Integrate audit record review, analysis, and reporting processes using automated mechanisms.
Read discussion and more information under "Control" section starting on page 50</t>
  </si>
  <si>
    <t>AU-6(3) AUDIT RECORD REVIEW, ANALYSIS, AND REPORTING | CORRELATE AUDIT RECORD REPOSITORIES</t>
  </si>
  <si>
    <t>Analyze and correlate audit records across different repositories to gain organization-wide situational awareness.
Read discussion and more information under "Control" section starting on page 51</t>
  </si>
  <si>
    <t>AU-8 TIME STAMPS</t>
  </si>
  <si>
    <t>a. Use internal system clocks to generate time stamps for audit records;
Read discussion and more information under "Control" section starting on page 52</t>
  </si>
  <si>
    <t>AU-9 PROTECTION OF AUDIT INFORMATION</t>
  </si>
  <si>
    <t>a. Protect audit information and audit logging tools from unauthorized access, modification, and deletion; and
Read discussion and more information under "Control" section starting on page 52</t>
  </si>
  <si>
    <t>AU-9(4) PROTECTION OF AUDIT INFORMATION | ACCESS BY SUBSET OF PRIVILEGED USERS</t>
  </si>
  <si>
    <t>Authorize access to management of audit logging functionality to only organizational personnel with audit and accountability responsibilities, organizational personnel with information security and privacy responsibilities, and system/network administrators.
Read discussion and more information under "Control" section starting on page 53</t>
  </si>
  <si>
    <t>AU-12 AUDIT RECORD GENERATION</t>
  </si>
  <si>
    <t>a. Provide audit record generation capability for the event types the system is capable of auditing as defined in AU-2a on all systems generating required audit logs;
Read discussion and more information under "Control" section starting on page 54</t>
  </si>
  <si>
    <t>CM~CONFIGURATION MANAGEMENT</t>
  </si>
  <si>
    <t>CM-1 POLICY AND PROCEDURES</t>
  </si>
  <si>
    <t>a. Develop, document, and disseminate to organizational personnel with configuration management responsibilities:
Read discussion and more information under "Control" section starting on page 66</t>
  </si>
  <si>
    <t>CM-3 CONFIGURATION CHANGE CONTROL</t>
  </si>
  <si>
    <t>a. Determine and document the types of changes to the system that are configuration-controlled;
Read discussion and more information under "Control" section starting on page 69</t>
  </si>
  <si>
    <t>CM-3(2) CONFIGURATION CHANGE CONTROL | TESTING, VALIDATION, AND DOCUMENTATION OF CHANGES</t>
  </si>
  <si>
    <t>Test, validate, and document changes to the system before finalizing the implementation of the changes.
Read discussion and more information under "Control" section starting on page 69</t>
  </si>
  <si>
    <t>CM-3(4) CONFIGURATION CHANGE CONTROL | SECURITY AND PRIVACY REPRESENTATIVES</t>
  </si>
  <si>
    <t>Require organizational personnel with information security and privacy responsibilities to be members of the Configuration Control Board or Change Advisory Board.
Read discussion and more information under "Control" section starting on page 70</t>
  </si>
  <si>
    <t>CM-9 CONFIGURATION MANAGEMENT PLAN</t>
  </si>
  <si>
    <t>Develop, document, and implement a configuration management plan for the system that:
a. Addresses roles, responsibilities, and configuration management processes and procedures;
Read discussion and more information under "Control" section starting on page 76</t>
  </si>
  <si>
    <t>CM-11 USER-INSTALLED SOFTWARE</t>
  </si>
  <si>
    <t>a. Establish agency-level policies governing the installation of software by users;
Read discussion and more information under "Control" section starting on page 78</t>
  </si>
  <si>
    <t>CM-12 INFORMATION LOCATION</t>
  </si>
  <si>
    <t>a. Identify and document the location of CJI and the specific system components on which the information is processed, stored, or transmitted;
Read discussion and more information under "Control" section starting on page 78</t>
  </si>
  <si>
    <t>CM-12(1) INFORMATION LOCATION | AUTOMATED TOOLS TO SUPPORT INFORMATION LOCATION</t>
  </si>
  <si>
    <t>Use automated tools to identify CJI on software and hardware system components to ensure controls are in place to protect organizational information and individual privacy.
Read discussion and more information under "Control" section starting on page 79</t>
  </si>
  <si>
    <t>CP~CONTINGENCY PLANNING</t>
  </si>
  <si>
    <t>CP-1 POLICY AND PROCEDURES</t>
  </si>
  <si>
    <t>a. Develop, document, and disseminate to organizational personnel with contingency planning responsibilities:
Read discussion and more information under "Control" section starting on page 80</t>
  </si>
  <si>
    <t>CP-2 CONTINGENCY PLAN</t>
  </si>
  <si>
    <t>a. Develop a contingency plan for the system that:
Read discussion and more information under "Control" section starting on page 81</t>
  </si>
  <si>
    <t>CP-2(1) CONTINGENCY PLAN | COORDINATE WITH RELATED PLANS</t>
  </si>
  <si>
    <t>Coordinate contingency plan development with organizational elements responsible for related plans.
Read discussion and more information under "Control" section starting on page 82</t>
  </si>
  <si>
    <t>CP-2(3) CONTINGENCY PLAN | RESUME MISSION AND BUSINESS FUNCTIONS</t>
  </si>
  <si>
    <t>Plan for the resumption of essential mission and business functions within twenty-four (24) hours of contingency plan activation.
Read discussion and more information under "Control" section starting on page 82</t>
  </si>
  <si>
    <t>CP-2(8) CONTINGENCY PLAN | IDENTIFY CRITICAL ASSETS</t>
  </si>
  <si>
    <t>Identify critical system assets supporting essential mission and business functions.
Read discussion and more information under "Control" section starting on page 82 - 83</t>
  </si>
  <si>
    <t>CP-6 ALTERNATE STORAGE SITE</t>
  </si>
  <si>
    <t>a. Establish an alternate storage site, including necessary agreements to permit the storage and
Read discussion and more information under "Control" section starting on page 84-85</t>
  </si>
  <si>
    <t>CP-6(1) ALTERNATE STORAGE SITE | SEPARATION FROM PRIMARY SITE</t>
  </si>
  <si>
    <t>Identify an alternate storage site that is sufficiently separated from the primary storage site to reduce susceptibility to the same threats.
Read discussion and more information under "Control" section starting on page 85</t>
  </si>
  <si>
    <t>CP-6(3) ALTERNATE STORAGE SITE | ACCESSIBILITY</t>
  </si>
  <si>
    <t>Identify potential accessibility problems to the alternate storage site in the event of an area-wide disruption or disaster and outline explicit mitigation actions.
Read discussion and more information under "Control" section starting on page 85</t>
  </si>
  <si>
    <t>CP-7 ALTERNATE PROCESSING SITE</t>
  </si>
  <si>
    <t>a. Establish an alternate processing site, including necessary agreements to permit the transfer and resumption of operations for essential mission and business functions within the time period defined in the system contingency plan(s) when the primary processing capabilities are unavailable;
Read discussion and more information under "Control" section starting on page 86</t>
  </si>
  <si>
    <t>CP-7(1) ALTERNATE PROCESSING SITE | SEPARATION FROM PRIMARY SITE</t>
  </si>
  <si>
    <t>Identify an alternate processing site that is sufficiently separated from the primary processing site to reduce susceptibility to the same threats.
Read discussion and more information under "Control" section starting on page 86-87</t>
  </si>
  <si>
    <t>CP-7(2) ALTERNATE PROCESSING SITE | ACCESSIBILITY</t>
  </si>
  <si>
    <t>Identify potential accessibility problems to alternate processing sites in the event of an area-wide disruption or disaster and outlines explicit mitigation actions.
Read discussion and more information under "Control" section starting on page 87</t>
  </si>
  <si>
    <t>CP-7(3) ALTERNATE PROCESSING SITE | PRIORITY OF SERVICE</t>
  </si>
  <si>
    <t>Develop alternate processing site agreements that contain priority-of-service provisions in accordance with availability requirements (including recovery time objectives).
Read discussion and more information under "Control" section starting on page 87</t>
  </si>
  <si>
    <t>CP-8 TELECOMMUNICATIONS SERVICES</t>
  </si>
  <si>
    <t>Establish alternate telecommunications services, including necessary agreements to permit the resumption of system operations for essential mission and business functions within the time period as defined in the system contingency plan(s) when the primary telecommunications capabilities are unavailable at either the primary or alternate processing or storage sites.
Read discussion and more information under "Control" section starting on page 87</t>
  </si>
  <si>
    <t>CP-8(1) TELECOMMUNICATIONS SERVICES | PRIORITY OF SERVICE PROVISIONS</t>
  </si>
  <si>
    <t>a. Develop primary and alternate telecommunications service agreements that contain priority-of-service provisions in accordance with availability requirements (including recovery time objectives); and
Read discussion and more information under "Control" section starting on page 88</t>
  </si>
  <si>
    <t>CP-8(2) TELECOMMUNICATIONS SERVICES | SINGLE POINTS OF FAILURE</t>
  </si>
  <si>
    <t>Obtain alternate telecommunications services to reduce the likelihood of sharing a single point of failure with primary telecommunications services.
Read discussion and more information under "Control" section starting on page 88</t>
  </si>
  <si>
    <t>CP-9 SYSTEM BACKUP</t>
  </si>
  <si>
    <t>a. Conduct backups of user-level information contained in operational systems for essential business functions as required by the contingency plans;
Read discussion and more information under "Control" section starting on page 89</t>
  </si>
  <si>
    <t>CP-9(1) SYSTEM BACKUP | TESTING FOR RELIABILITY AND INTEGRITY</t>
  </si>
  <si>
    <t>Test backup information as required by the contingency plans to verify media reliability and information integrity.
Read discussion and more information under "Control" section starting on page 89</t>
  </si>
  <si>
    <t>CP-9(8) SYSTEM BACKUP | CRYPTOGRAPHIC PROTECTION</t>
  </si>
  <si>
    <t>Implement cryptographic mechanisms to prevent unauthorized disclosure and modification of CJI.
Read discussion and more information under "Control" section starting on page 90</t>
  </si>
  <si>
    <t>CP-10 SYSTEM RECOVERY AND RECONSTITUTION</t>
  </si>
  <si>
    <t>Test backup information as required by the contingency plans to verify media reliability and information integrity.
Read discussion and more information under "Control" section starting on page 90</t>
  </si>
  <si>
    <t>CP-10(2) SYSTEM RECOVERY AND RECONSTITUTION | TRANSACTION RECOVERY</t>
  </si>
  <si>
    <t>Implement transaction recovery for systems that are transaction-based.
Read discussion and more information under "Control" section starting on page 90-91</t>
  </si>
  <si>
    <t>IA-1 POLICY AND PROCEDURES</t>
  </si>
  <si>
    <t>a. Develop, document, and disseminate to authorized personnel:
1. Agency/Entity identification and authentication policy that:
Read discussion and more information under "Control" section starting on page 92</t>
  </si>
  <si>
    <t>IA-3 DEVICE IDENTIFICATION AND AUTHENTICATION</t>
  </si>
  <si>
    <t>Uniquely identify and authenticate agency-managed devices before establishing network connections. In the instance of local connection, the device must be approved by the agency and the device must be identified and authenticated prior to connection to an agency asset.
Read discussion and more information under "Control" section starting on page 95-96</t>
  </si>
  <si>
    <t>IA-4 IDENTIFIER MANAGEMENT</t>
  </si>
  <si>
    <t>Manage system identifiers by:
Read discussion and more information under "Control" section starting on page 96</t>
  </si>
  <si>
    <t>IA-4(4) IDENTIFIER MANAGEMENT | IDENTIFY USER STATUS</t>
  </si>
  <si>
    <t>Manage individual identifiers by uniquely identifying each individual as agency or nonagency.
Read discussion and more information under "Control" section starting on page 97</t>
  </si>
  <si>
    <t>IA-7 CRYPTOGRAPHIC MODULE AUTHENTICATIONF</t>
  </si>
  <si>
    <t>Implement mechanisms for authentication to a cryptographic module that meet the requirements of applicable laws, executive orders, directives, policies, regulations, standards, and guidelines for such authentication.
Read discussion and more information under "Control" section starting on page 139</t>
  </si>
  <si>
    <t>IA-8 IDENTIFICATION AND AUTHENTICATION (NON-ORGANIZATIONAL USERS)</t>
  </si>
  <si>
    <t>Uniquely identify and authenticate non-organizational users or processes acting on behalf of non-organizational users.
Read discussion and more information under "Control" section starting on page 139</t>
  </si>
  <si>
    <t>IA-8(1) IDENTIFICATION AND AUTHENTICATION (NON-ORGANIZATIONAL USERS) | ACCEPTANCE OF PIV CREDENTIALS FROM OTHER AGENCIES</t>
  </si>
  <si>
    <t>Accept and electronically verify Personal Identity Verification-compliant credentials from other federal, state, local, tribal, or territorial (SLTT) agencies.
Read discussion and more information under "Control" section starting on page 140</t>
  </si>
  <si>
    <t>IA-8(2) IDENTIFICATION AND AUTHENTICATION (NON-ORGANIZATIONAL USERS) | ACCEPTANCE OF EXTERNAL AUTHENTICATORS</t>
  </si>
  <si>
    <t>(a) Accept only external authenticators that are NIST-compliant; and
Read discussion and more information under "Control" section starting on page 140</t>
  </si>
  <si>
    <t>IA-8(4) IDENTIFICATION AND AUTHENTICATION (NON-ORGANIZATIONAL USERS) | USE OF DEFINED PROFILES</t>
  </si>
  <si>
    <t>Conform to the following profiles for identity management: Security Assertion Markup Language (SAML) or OpenID Connect.
Read discussion and more information under "Control" section starting on page 140</t>
  </si>
  <si>
    <t>IA-11 RE-AUTHENTICATION</t>
  </si>
  <si>
    <t>Require users to re-authenticate when: roles, authenticators, or credentials change, security categories of systems change, the execution of privileged functions occur, or every 12 hours.
Read discussion and more information under "Control" section starting on page 141</t>
  </si>
  <si>
    <t>IA-12 IDENTITY PROOFING</t>
  </si>
  <si>
    <t>a. Identity proof users that require accounts for logical access to systems based on appropriate identity assurance level requirements as specified in applicable standards and guidelines;
Read discussion and more information under "Control" section starting on page 141</t>
  </si>
  <si>
    <t>IA-12(2) IDENTITY PROOFING | IDENTITY EVIDENCE</t>
  </si>
  <si>
    <t>Require evidence of individual identification be presented to the registration authority.
Read discussion and more information under "Control" section starting on page 141</t>
  </si>
  <si>
    <t>IA-12(3) IDENTITY PROOFING | IDENTITY EVIDENCE VALIDATION AND VERIFICATION</t>
  </si>
  <si>
    <t>a. Require that the presented identity evidence be validated and verified through agency-defined resolution, validation, and verification methods.
Read discussion and more information under "Control" section starting on page 142</t>
  </si>
  <si>
    <t>IA-12(5) IDENTITY PROOFING | ADDRESS CONFIRMATION</t>
  </si>
  <si>
    <t>a. Require that a registration code or notice of proofing be delivered through an out-of-band channel to verify the users address (physical or digital) of record.
Read discussion and more information under "Control" section starting on page 164</t>
  </si>
  <si>
    <t>IR~INCIDENT RESPONSE</t>
  </si>
  <si>
    <t>IR-1 POLICY AND PROCEDURES</t>
  </si>
  <si>
    <t>a. Develop, document, and disseminate to all personnel when their unescorted logical or physical access to any information system results in the ability, right, or privilege to view, modify, or make use of unencrypted CJI:
Read discussion and more information under "Control" section starting on page 167</t>
  </si>
  <si>
    <t>IR-2 INCIDENT RESPONSE TRAINING</t>
  </si>
  <si>
    <t>a. Provide incident response training to system users consistent with assigned roles and responsibilities:
Read discussion and more information under "Control" section starting on page 168</t>
  </si>
  <si>
    <t>IR-4 INCIDENT HANDLING</t>
  </si>
  <si>
    <t>a. Implement an incident handling capability for incidents that is consistent with the incident response plan and includes preparation, detection and analysis, containment, eradication, and recovery;
Read discussion and more information under "Control" section starting on page 169</t>
  </si>
  <si>
    <t>IR-4(1) INCIDENT HANDLING | AUTOMATED INCIDENT HANDLING PROCESSES</t>
  </si>
  <si>
    <t>Support the incident handling process using automated mechanisms (e.g., online incident management systems and tools that support the collection of live response data, full network packet capture, and forensic analysis.
Read discussion and more information under "Control" section starting on page 170</t>
  </si>
  <si>
    <t>IR-5 INCIDENT MONITORING</t>
  </si>
  <si>
    <t>Discussion: Documenting incidents includes maintaining records about each incident, the status of the incident, and other pertinent information necessary for forensics as well as evaluating incident details, trends, and handling. Incident information can be obtained from a variety of sources, including network monitoring, incident reports, incident response teams, user complaints, supply chain partners, audit monitoring, physical access monitoring, and user and administrator reports. IR-4 provides information on the types of incidents that are appropriate for monitoring.
Read discussion and more information under "Control" section starting on page 170</t>
  </si>
  <si>
    <t>IR-6 INCIDENT REPORTING</t>
  </si>
  <si>
    <t>a. Require personnel to report suspected incidents to the organizational incident response capability immediately but not to exceed one (1) hour after discovery; and
Read discussion and more information under "Control" section starting on page 171</t>
  </si>
  <si>
    <t>IR-6(1) INCIDENT REPORTING | AUTOMATED REPORTING</t>
  </si>
  <si>
    <t>Report incidents using automated mechanisms
Read discussion and more information under "Control" section starting on page 171</t>
  </si>
  <si>
    <t>IR-6(3) INCIDENT REPORTING | SUPPLY CHAIN COORDINATION</t>
  </si>
  <si>
    <t>Provide incident information to the provider of the product or service and other organizations involved in the supply chain or supply chain governance for systems or system components related to the incident.
Read discussion and more information under "Control" section starting on page 171</t>
  </si>
  <si>
    <t>IR-8 INCIDENT RESPONSE PLAN</t>
  </si>
  <si>
    <t>a. Develop an incident response plan that:
1. Provides the organization with a roadmap for implementing its incident response capability;
Read discussion and more information under "Control" section starting on page 172</t>
  </si>
  <si>
    <t>IR-8(1) INCIDENT RESPONSE PLAN | BREACHES</t>
  </si>
  <si>
    <t>Include the following in the Incident Response Plan for breaches involving personally identifiable information:
Read discussion and more information under "Control" section starting on page 173-174</t>
  </si>
  <si>
    <t>MA~MAINTENANCE</t>
  </si>
  <si>
    <t>MA-1 POLICY AND PROCEDURES</t>
  </si>
  <si>
    <t>a. Develop, document, and disseminate to organizational personnel with system maintenance responsibilities:
Read discussion and more information under "Control" section starting on page 175</t>
  </si>
  <si>
    <t>MP~MEDIA PROTECTION</t>
  </si>
  <si>
    <t>MP-1 POLICY AND PROCEDURES</t>
  </si>
  <si>
    <t>a. Develop, document, and disseminate to authorized individuals:
Read discussion and more information under "Control" section starting on page 180</t>
  </si>
  <si>
    <t>MP-2 MEDIA ACCESS</t>
  </si>
  <si>
    <t>Restrict access to digital and non-digital media to authorized individuals.
Read discussion and more information under "Control" section starting on page 181</t>
  </si>
  <si>
    <t>MP-4 MEDIA STORAGE</t>
  </si>
  <si>
    <t>a. Physically control and securely store digital and non-digital media within physically secure locations or controlled areas and encrypt CJI on digital media when physical and personnel restrictions are not feasible; and
Read discussion and more information under "Control" section starting on page 182</t>
  </si>
  <si>
    <t>MP-5 MEDIA TRANSPORT</t>
  </si>
  <si>
    <t>a. Protect and control digital and non-digital media to help prevent compromise of the data during transport outside of the physically secure locations or controlled areas using encryption, as defined in SC-13 and SC-28 of this Policy. Physical media will be protected at the same level as the information would be protected in electronic form. Restrict the activities associated with transport of electronic and physical media to authorized personnel;
Read discussion and more information under "Control" section starting on page 183</t>
  </si>
  <si>
    <t>MP-6 MEDIA SANITIZATION</t>
  </si>
  <si>
    <t>a. Sanitize or destroy digital and non-digital media prior to disposal, release out of agency control, or release for reuse using overwrite technology at least three times or degauss digital media prior to disposal or release for reuse by unauthorized individuals. Inoperable digital media will be destroyed (cut up, shredded, etc.). Physical media will be securely disposed of...  
Read discussion and more information under "Control" section starting on page 183</t>
  </si>
  <si>
    <t>MP-7 MEDIA USE</t>
  </si>
  <si>
    <t>a. Restrict the use of digital and non-digital media on agency owned systems that have been approved for use in the storage, processing, or transmission of criminal justice information by using technical, physical, or administrative controls (examples below); and
Read discussion and more information under "Control" section starting on page 184</t>
  </si>
  <si>
    <t>PE~PHYSICAL AND ENVIRONMENTAL PROTECTION</t>
  </si>
  <si>
    <t>PE-1 POLICY AND PROCEDURES</t>
  </si>
  <si>
    <t>a. Develop, document, and disseminate to organizational personnel with physical and environmental protection responsibilities:
Read discussion and more information under "Control" section starting on page 186</t>
  </si>
  <si>
    <t>PE-2 PHYSICAL ACCESS AUTHORIZATIONS</t>
  </si>
  <si>
    <t>a. Develop, approve, and maintain a list of individuals with authorized access to the facility where the system resides;
Read discussion and more information under "Control" section starting on page 187</t>
  </si>
  <si>
    <t>PE-3 PHYSICAL ACCESS CONTROL</t>
  </si>
  <si>
    <t>a. Enforce physical access authorizations by:
Read discussion and more information under "Control" section starting on page 187</t>
  </si>
  <si>
    <t>PE-4 ACCESS CONTROL FOR TRANSMISSION</t>
  </si>
  <si>
    <t>Control physical access to information system distribution and transmission lines and devices within organizational facilities using agency-implemented procedures and controls.
Read discussion and more information under "Control" section starting on page 188</t>
  </si>
  <si>
    <t>PE-6 MONITORING PHYSICAL ACCESS</t>
  </si>
  <si>
    <t>a. Monitor physical access to the facility where the system resides to detect and respond to physical security incidents;
Read discussion and more information under "Control" section starting on page 189</t>
  </si>
  <si>
    <t>PE-6(1) MONITORING PHYSICAL ACCESS | INTRUSION ALARMS AND SURVEILLANCE EQUIPMENT</t>
  </si>
  <si>
    <t>Monitor physical access to the facility where the system resides using physical intrusion alarms and surveillance equipment.
Read discussion and more information under "Control" section starting on page 189</t>
  </si>
  <si>
    <t>PE-9 POWER EQUIPMENT AND CABLING</t>
  </si>
  <si>
    <t>Protect power equipment and power cabling for the system from damage and destruction.
Note: This control only applies to data centers as defined in Appendix A Terms and Definitions.
Read discussion and more information under "Control" section starting on page 190</t>
  </si>
  <si>
    <t>PE-10 EMERGENCY SHUTOFF</t>
  </si>
  <si>
    <t>a. Provide the capability of shutting off power to all information systems in emergency situations;
Read discussion and more information under "Control" section starting on page 191</t>
  </si>
  <si>
    <t>PE-11 EMERGENCY POWER</t>
  </si>
  <si>
    <t>Provide an uninterruptible power supply to facilitate an orderly shutdown of the information system or transition of the information system to an alternate power source in the event of a primary power source loss.
Read discussion and more information under "Control" section starting on page 191</t>
  </si>
  <si>
    <t>PE-12 EMERGENCY LIGHTING</t>
  </si>
  <si>
    <t>Employ and maintain automatic emergency lighting for the system that activates in the event of a power outage or disruption and that covers emergency exits and evacuation routes within the facility.
Read discussion and more information under "Control" section starting on page 192</t>
  </si>
  <si>
    <t>PE-13 FIRE PROTECTION</t>
  </si>
  <si>
    <t>Employ and maintain fire detection and suppression systems that are supported by an independent energy source.
Read discussion and more information under "Control" section starting on page 192</t>
  </si>
  <si>
    <t>PE-13(1) FIRE PROTECTION | DETECTION SYSTEMS — AUTOMATIC ACTIVATION AND NOTIFICATION</t>
  </si>
  <si>
    <t>Employ fire detection systems that activate automatically and notify organizational personnel with physical and environmental protection responsibilities and police, fire, or emergency medical personnel in the event of a fire.
Read discussion and more information under "Control" section starting on page 193</t>
  </si>
  <si>
    <t>PE-14 ENVIRONMENTAL CONTROLS</t>
  </si>
  <si>
    <t>a. Maintain adequate HVAC levels within the facility where the system resides at recommended system manufacturer levels; and
Read discussion and more information under "Control" section starting on page 193</t>
  </si>
  <si>
    <t>PE-15 WATER DAMAGE PROTECTION</t>
  </si>
  <si>
    <t>Protect the system from damage resulting from water leakage by providing master shutoff or isolation valves that are accessible, working properly, and known to key personnel.
Read discussion and more information under "Control" section starting on page 193</t>
  </si>
  <si>
    <t>PL~PLANNING</t>
  </si>
  <si>
    <t>PL-1 POLICY AND PROCEDURES</t>
  </si>
  <si>
    <t>a. Develop, document, and disseminate to organizational personnel with planning responsibilities:
Read discussion and more information under "Control" section starting on page 196</t>
  </si>
  <si>
    <t>PL-2 SYSTEM SECURITY AND PRIVACY PLANS</t>
  </si>
  <si>
    <t>a. Develop security and privacy plans for the system that:
Read discussion and more information under "Control" section starting on page 197</t>
  </si>
  <si>
    <t>PL-8 SECURITY AND PRIVACY ARCHITECTURES</t>
  </si>
  <si>
    <t>a. Develop security and privacy architectures for the system that:
Read discussion and more information under "Control" section starting on page 200</t>
  </si>
  <si>
    <t>RA-1 POLICY AND PROCEDURES</t>
  </si>
  <si>
    <t>a. Develop, document, and disseminate to organizational personnel with risk assessment responsibilities:
Read discussion and more information under "Control" section starting on page 213</t>
  </si>
  <si>
    <t>RA-2 SECURITY CATEGORIZATION</t>
  </si>
  <si>
    <t>a. Categorize the system and information it processes, stores, and transmits;
Read discussion and more information under "Control" section starting on page 214</t>
  </si>
  <si>
    <t>RA-3 RISK ASSESSMENT</t>
  </si>
  <si>
    <t>a. Conduct a risk assessment, including:
Read discussion and more information under "Control" section starting on page 214</t>
  </si>
  <si>
    <t>RA-7 RISK RESPONSE</t>
  </si>
  <si>
    <t>Respond to findings from security and privacy assessments, monitoring, and audits in accordance with organizational risk tolerance.
Read discussion and more information under "Control" section starting on page 218</t>
  </si>
  <si>
    <t>RA-9 CRITICALITY ANALYSIS</t>
  </si>
  <si>
    <t>Identify critical system components and functions by performing a criticality analysis for information system components containing or processing CJI at the planning, design, development, testing, implementation, and maintenance stages of the system development life cycle.
Read discussion and more information under "Control" section starting on page 218</t>
  </si>
  <si>
    <t>SA~SYSTEM AND SERVICES ACQUISITION</t>
  </si>
  <si>
    <t>SA-1 POLICY AND PROCEDURES</t>
  </si>
  <si>
    <t>a. Develop, document, and disseminate to: organizational personnel with system and services acquisition responsibilities; organizational personnel with information security and privacy responsibilities; organizational personnel with supply chain risk management responsibilities:
Starting on page 220</t>
  </si>
  <si>
    <t>SA-2 Allocation of Resources</t>
  </si>
  <si>
    <t>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starting on page 221</t>
  </si>
  <si>
    <t>SA-3 SYSTEM DEVELOPMENT LIFE CYCLE</t>
  </si>
  <si>
    <t>a. Acquire, develop, and manage the system using an agency documented system development lifecycle process that incorporates information security and privacy considerations;
b. Define and document
starting on page 221</t>
  </si>
  <si>
    <t>SA-4 ACQUISITION PROCESS</t>
  </si>
  <si>
    <t>Include the following requirements, descriptions, and criteria, explicitly or by reference, using agency defined contract language in the acquisition contract for the system, system component, or system service:
starting on page 222</t>
  </si>
  <si>
    <t>SA-4(1) FUNCTIONAL PROPERTIES OF CONTROLS</t>
  </si>
  <si>
    <t>Require the developer of the system, system component, or system service to provide a description of the functional properties of the controls to be implemented.
starting on page 223</t>
  </si>
  <si>
    <t>SA-4(2) DESIGN AND IMPLEMENTATION INFORMATION FOR CONTROLS</t>
  </si>
  <si>
    <t>Require the developer of the system, system component, or system service to provide design and implementation information for the controls that includes: security-relevant external system interfaces; high-level design and a project plan that addresses sufficient detail to permit analysis and testing of the controls.
starting on page 224</t>
  </si>
  <si>
    <t>SA-4(9) FUNCTIONS, PORTS, PROTOCOLS, AND SERVICES IN USE</t>
  </si>
  <si>
    <t>Require the developer of the system, system component, or system service to identify the functions, ports, protocols, and services intended for organizational use.
starting on page 224</t>
  </si>
  <si>
    <t>SA-4(10) USE OF APPROVED PIV PRODUCTS</t>
  </si>
  <si>
    <t>Employ only information technology products on the FIPS 201-approved products list for Personal Identity Verification (PIV) capability implemented within organizational systems.
starting on page 225</t>
  </si>
  <si>
    <t>SA-8 SECURITY AND PRIVACY ENGINEERING PRINCIPLES</t>
  </si>
  <si>
    <t>Apply agency documented systems security and privacy engineering principles in the specification, design, development, implementation, and modification of the system and system components.
starting on page 226</t>
  </si>
  <si>
    <t>SA-8(33) SECURITY AND PRIVACY ENGINEERING PRINCIPLES | MINIMIZATION</t>
  </si>
  <si>
    <t>Implement the privacy principle of minimization using only the Personally Identifiable Information necessary to perform system engineering.
starting on page 227</t>
  </si>
  <si>
    <t>SA-9 EXTERNAL SYSTEM SERVICES</t>
  </si>
  <si>
    <t>Require that providers of external system services comply with organizational security and privacy requirements and employ system and services acquisition security controls in accordance with the CJISSECPOL including the following agreements when applicable:
starting on page 227-228</t>
  </si>
  <si>
    <t>SA-9(2) IDENTIFICATION OF FUNCTIONS, PORTS, PROTOCOLS, AND SERVICES</t>
  </si>
  <si>
    <t>Require providers of the following external system services to identify the functions, ports, protocols, and other services required for the use of such services: any system with a local, network, or remote connection to an agency information system.
starting on page 230</t>
  </si>
  <si>
    <t>SA-10 DEVELOPER CONFIGURATION MANAGEMENT</t>
  </si>
  <si>
    <t>Require the developer of the system, system component, or system service to:
starting on page 230-231</t>
  </si>
  <si>
    <t>SA-11DEVELOPER TESTING AND EVALUATION</t>
  </si>
  <si>
    <t>Require the developer of the system, system component, or system service, at all post-design stages of the system development life cycle, to:
starting on page 231</t>
  </si>
  <si>
    <t>SA-22 UNSUPPORTED SYSTEM COMPONENTS</t>
  </si>
  <si>
    <t>a. Replace system components when support for the components is no longer available from the developer, vendor, or manufacturer; or
Read discussion and more information under "Control" section starting on page 234</t>
  </si>
  <si>
    <t>SC~SYSTEMS AND COMMUNICATIONS PROTECTION</t>
  </si>
  <si>
    <t>SC-1 POLICY AND PROCEDURES</t>
  </si>
  <si>
    <t>a. Develop, document, and disseminate to organizational personnel with system and communications protection responsibilities
Read discussion and more information under "Control" section starting on page 235</t>
  </si>
  <si>
    <t>SC-2 SEPARATION OF SYSTEM AND USER FUNCTIONALITY</t>
  </si>
  <si>
    <t>Separate user functionality, including user interface services, from system management functionality.
Read discussion and more information under "Control" section starting on page 236</t>
  </si>
  <si>
    <t>SC-4 INFORMATION IN SHARED SYSTEM RESOURCES</t>
  </si>
  <si>
    <t>Prevent unauthorized and unintended information transfer via shared system resources.
Read discussion and more information under "Control" section starting on page 236</t>
  </si>
  <si>
    <t>SC-5 DENIAL-OF-SERVICE PROTECTION</t>
  </si>
  <si>
    <t>a. Protect against or limit the effects of the following types of denial-of-service events: distributed denial of service, DNS Denial of Service, etc.; and
Read discussion and more information under "Control" section starting on page 237</t>
  </si>
  <si>
    <t>SC-8 TRANSMISSION CONFIDENTIALITY AND INTEGRITY</t>
  </si>
  <si>
    <t>Protect the confidentiality and integrity of transmitted information
Read discussion and more information under "Control" section starting on page 240-241</t>
  </si>
  <si>
    <t>SC-8(1) TRANSMISSION CONFIDENTIALITY AND INTEGRITY | CRYPTOGRAPHIC PROTECTION</t>
  </si>
  <si>
    <t>Implement cryptographic mechanisms to prevent unauthorized disclosure and detect unauthorized changes or access to CJI during transmission.
Read discussion and more information under "Control" section starting on page 241</t>
  </si>
  <si>
    <t>SC-12 CRYPTOGRAPHIC KEY ESTABLISHMENT AND MANAGEMENT</t>
  </si>
  <si>
    <t>Establish and manage cryptographic keys when cryptography is employed within the system in accordance with the following key management requirements: encryption key generation, distribution, storage, access, and destruction is controlled by the agency.
Read discussion and more information under "Control" section starting on page 242</t>
  </si>
  <si>
    <t>SC-13 CRYPTOGRAPHIC PROTECTION</t>
  </si>
  <si>
    <t>a. Determine the use of encryption for CJI in-transit when outside a physically secure location; and
Read discussion and more information under "Control" section starting on page 243</t>
  </si>
  <si>
    <t>SC-15 COLLABORATIVE COMPUTING DEVICES AND APPLICATIONS</t>
  </si>
  <si>
    <t>a. Prohibit remote activation of collaborative computing devices and applications; and
Read discussion and more information under "Control" section starting on page 243</t>
  </si>
  <si>
    <t>SC-17 PUBLIC KEY INFRASTRUCTURE CERTIFICATES</t>
  </si>
  <si>
    <t>a. Issue public key certificates under an agency-level certificate authority or obtain public key certificates from an approved service provider; and
Read discussion and more information under "Control" section starting on page 244</t>
  </si>
  <si>
    <t>SC-20 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</si>
  <si>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Read discussion and more information under "Control" section starting on page 245</t>
  </si>
  <si>
    <t>SC-21 SECURE NAME/ADDRESS RESOLUTION SERVICE (RECURSIVE OR CACHING RESOLVER)</t>
  </si>
  <si>
    <t>Request and perform data origin authentication and data integrity verification on the name/address resolution responses the system receives from authoritative sources.
Read discussion and more information under "Control" section starting on page 245</t>
  </si>
  <si>
    <t>SC-22 ARCHITECTURE AND PROVISIONING FOR NAME/ADDRESS RESOLUTION SERVICE</t>
  </si>
  <si>
    <t>Ensure the systems that collectively provide name/address resolution service for an organization are fault-tolerant and implement internal and external role separation.
Read discussion and more information under "Control" section starting on page 246</t>
  </si>
  <si>
    <t>SC-23 SESSION AUTHENTICITY</t>
  </si>
  <si>
    <t>Protect the authenticity of communications sessions.
Read discussion and more information under "Control" section starting on page 246</t>
  </si>
  <si>
    <t>SC-28 PROTECTION OF INFORMATION AT REST</t>
  </si>
  <si>
    <t>Protect the confidentiality and integrity of the following information at rest: CJI when outside physically secure locations using cryptographic modules which are certified FIPS 140-3 with a symmetric cipher key of at least 128-bit strength, or FIPS 197 with a symmetric cipher key of at least 256-bit strength.
Read discussion and more information under "Control" section starting on page 246</t>
  </si>
  <si>
    <t>SC-28(1) PROTECTION OF INFORMATION AT REST | CRYPTOGRAPHIC PROTECTION</t>
  </si>
  <si>
    <t>Implement cryptographic mechanisms to prevent unauthorized disclosure and modification of the following information at rest on information systems and digital media outside physically secure locations: CJI.
Read discussion and more information under "Control" section starting on page 247</t>
  </si>
  <si>
    <t>SC-39 PROCESS ISOLATION</t>
  </si>
  <si>
    <t>Maintain a separate execution domain for each executing system process.
Read discussion and more information under "Control" section starting on page 248</t>
  </si>
  <si>
    <t>SI-1 POLICY AND PROCEDURES</t>
  </si>
  <si>
    <t>a. Develop, document, and disseminate to all organizational personnel with system and information integrity responsibilities and information system owners:
Read discussion and more information under "Control" section starting on page 250</t>
  </si>
  <si>
    <t>SI-5 SECURITY ALERTS, ADVISORIES, AND DIRECTIVES</t>
  </si>
  <si>
    <t>a. Receive system security alerts, advisories, and directives from external source(s) (e.g., CISA, Multi-State Information Sharing &amp; Analysis Center [MS-ISAC], U.S. Computer Emergency Readiness Team [USCERT], hardware/software providers, federal/state advisories, etc.) on an ongoing basis;
Read discussion and more information under "Control" section starting on page 256</t>
  </si>
  <si>
    <t>SI-16 MEMORY PROTECTION</t>
  </si>
  <si>
    <t>Implement the following controls to protect the system memory from unauthorized code execution: data execution prevention and address space layout randomization.
Read discussion and more information under "Control" section starting on page 261</t>
  </si>
  <si>
    <t>6.0 Priorities ~ Priority 3</t>
  </si>
  <si>
    <t>Priority 3 -- begins 10-2024 ~ Sactionable 10-2027</t>
  </si>
  <si>
    <t>Priority 3 -- CJIS Notes</t>
  </si>
  <si>
    <t>Priority 3 -- ISO Notes</t>
  </si>
  <si>
    <t>Priority 3</t>
  </si>
  <si>
    <t>AC-7 UNSUCCESSFUL LOGON ATTEMPTS</t>
  </si>
  <si>
    <t>a. Enforce a limit of five (5) consecutive invalid logon attempts by a user during a 15-minute time period; and
b. Automatically lock the account or node until released by an administrator when the maximum number of unsuccessful attempts is exceeded.
Read discussion and more information under "Control" section starting on page 26-27</t>
  </si>
  <si>
    <t xml:space="preserve">Read discussion and more information under "Control" section starting on page </t>
  </si>
  <si>
    <t>AC-12 SESSION TERMINATION</t>
  </si>
  <si>
    <t>Automatically terminate a user session after a user has been logged out
Read discussion and more information under "Control" section starting on page 28</t>
  </si>
  <si>
    <t>AC-21 INFORMATION SHARING</t>
  </si>
  <si>
    <t>a. Enable authorized users to determine whether access authorizations assigned to a sharing partner match the information’s access and use restrictions for as defined in an executed information exchange agreement; and
b. Employ attribute-based access control (see AC-2(d)(3)) or manual processes as defined in information exchange agreements to assist users in making information sharing and collaboration decisions
Read discussion and more information under "Control" section starting on page 35-36</t>
  </si>
  <si>
    <t>AU-7 AUDIT RECORD REDUCTION AND REPORT GENERATION</t>
  </si>
  <si>
    <t>Provide and implement an audit record reduction and report generation capability that:
a. Supports on-demand audit record review, analysis, and reporting requirements and after- the-fact investigations of incidents; and
Read discussion and more information under "Control" section starting on page 51</t>
  </si>
  <si>
    <t>AU-7(1) AUDIT RECORD REDUCTION AND REPORT GENERATION | AUTOMATIC PROCESSING</t>
  </si>
  <si>
    <t>Provide and implement the capability to process, sort, and search audit records for events of interest based on the following content: information included in AU-3.
Read discussion and more information under "Control" section starting on page 51-52</t>
  </si>
  <si>
    <t>CM-4 IMPACT ANALYSES</t>
  </si>
  <si>
    <t>Analyze changes to the system to determine potential security and privacy impacts prior to change implementation.
Read discussion and more information under "Control" section starting on page 70</t>
  </si>
  <si>
    <t>CM-4(2) IMPACT ANALYSES | VERIFICATION OF CONTROLS</t>
  </si>
  <si>
    <t>After-system changes, verify that the impacted controls are implemented correctly, operating as intended, and producing the desired outcome with regard to meeting the security and privacy requirements for the system
Read discussion and more information under "Control" section starting on page 71</t>
  </si>
  <si>
    <t>CM-10 SOFTWARE USAGE RESTRICTIONS</t>
  </si>
  <si>
    <t>a. Use software and associated documentation in accordance with contract agreements and copyright laws;
Read discussion and more information under "Control" section starting on page 77</t>
  </si>
  <si>
    <t>CP-3 CONTINGENCY TRAINING</t>
  </si>
  <si>
    <t>a. Provide contingency training to system users consistent with assigned roles and responsibilities:
Read discussion and more information under "Control" section starting on page 83</t>
  </si>
  <si>
    <t>CP-4 CONTINGENCY PLAN TESTING</t>
  </si>
  <si>
    <t>a. Test the contingency plan for the system annually using the following tests to determine the effectiveness of the plan and the readiness to execute the plan: checklists, walk-through and tabletop exercises, simulations (parallel or full interrupt), or comprehensive exercises.
Read discussion and more information under "Control" section starting on page 84</t>
  </si>
  <si>
    <t>CP-4(1) CONTINGENCY PLAN TESTING | COORDINATE WITH RELATED PLANS</t>
  </si>
  <si>
    <t>Coordinate contingency plan testing with organizational elements responsible for related plans.
Read discussion and more information under "Control" section starting on page 84</t>
  </si>
  <si>
    <t>IA-6 AUTHENTICATION FEEDBACK</t>
  </si>
  <si>
    <t>Obscure feedback of authentication information during the authentication process to protect the information from possible exploitation and use by unauthorized individuals.
Read discussion and more information under "Control" section starting on page 138</t>
  </si>
  <si>
    <t>IR~IDENTIFICATION AND AUTHENTICATION</t>
  </si>
  <si>
    <t>IR-2(3) INCIDENT RESPONSE TRAINING | BREACH</t>
  </si>
  <si>
    <t>Provide incident response training on how to identify and respond to a breach, including the organization’s process for reporting a breach.
Read discussion and more information under "Control" section starting on page 168</t>
  </si>
  <si>
    <t>IR-3 INCIDENT RESPONSE TESTING</t>
  </si>
  <si>
    <t>Test the effectiveness of the incident response capability for the system annually using the following tests: tabletop or walk-through exercises; simulations; or other agency-appropriate tests.
Read discussion and more information under "Control" section starting on page 169</t>
  </si>
  <si>
    <t>IR-3(2) INCIDENT RESPONSE TESTING | COORDINATION WITH RELATED PLANS</t>
  </si>
  <si>
    <t>Coordinate incident response testing with organizational elements responsible for related plans.
Read discussion and more information under "Control" section starting on page 169</t>
  </si>
  <si>
    <t>IR-7 INCIDENT RESPONSE ASSISTANCE</t>
  </si>
  <si>
    <t>Provide an incident response support resource, integral to the organizational incident response capability, that offers advice and assistance to users of the system for the handling and reporting of incidents.
Read discussion and more information under "Control" section starting on page 172</t>
  </si>
  <si>
    <t>IR-7(1) INCIDENT RESPONSE ASSISTANCE | AUTOMATION SUPPORT FOR AVAILABILITY OF INFORMATION AND SUPPORT10F</t>
  </si>
  <si>
    <t>Increase the availability of incident response information and support using automated mechanisms described in the discussion.
Read discussion and more information under "Control" section starting on page 172</t>
  </si>
  <si>
    <t>MA-2 CONTROLLED MAINTENANCE</t>
  </si>
  <si>
    <t>a. Schedule, document, and review records of maintenance, repair, and replacement on system components in accordance with manufacturer or vendor specifications and/or organizational requirements;
Read discussion and more information under "Control" section starting on page 176</t>
  </si>
  <si>
    <t>MA-4 NONLOCAL MAINTENANCE</t>
  </si>
  <si>
    <t>a. Approve and monitor nonlocal maintenance and diagnostic activities;
Read discussion and more information under "Control" section starting on page 178</t>
  </si>
  <si>
    <t>MA-5 MAINTENANCE PERSONNEL</t>
  </si>
  <si>
    <t>a. Establish a process for maintenance personnel authorization and maintain a list of authorized maintenance organizations or personnel;
Read the discussion and more information under the "Control" section starting on page 178-179</t>
  </si>
  <si>
    <t>MA-6 TIMELY MAINTENANCE</t>
  </si>
  <si>
    <t>Obtain maintenance support and/or spare parts for critical system components that process, store, and transmit CJI within agency-defined recovery time and recovery point objectives of failure.
Read discussion and more information under "Control" section starting on page 179</t>
  </si>
  <si>
    <t>PE-5 ACCESS CONTROL FOR OUTPUT DEVICES</t>
  </si>
  <si>
    <t>Control physical access to output from monitors, printers, scanners, audio devices, facsimile machines, and copiers to prevent unauthorized individuals from obtaining the output.
Read discussion and more information under "Control" section starting on page 188</t>
  </si>
  <si>
    <t>PE-16 DELIVERY AND REMOVAL</t>
  </si>
  <si>
    <t>a. Authorize and control information system-related components entering and exiting the facility; and
Read discussion and more information under "Control" section starting on page 194</t>
  </si>
  <si>
    <t>PE-17 ALTERNATE WORK SITE</t>
  </si>
  <si>
    <t>a. Determine and document all alternate facilities or locations allowed for use by employees;
Read discussion and more information under "Control" section starting on page 194</t>
  </si>
  <si>
    <t>PL-4 RULES OF BEHAVIOR</t>
  </si>
  <si>
    <t>a. Establish and provide to individuals requiring access to the system, the rules that describe their responsibilities and expected behavior for information and system usage, security, and privacy;
Read discussion and more information under "Control" section starting on page 199</t>
  </si>
  <si>
    <t>PL-4(1) RULES OF BEHAVIOR | SOCIAL MEDIA AND EXTERNAL SITE/APPLICATION USAGE RESTRICTIONS</t>
  </si>
  <si>
    <t>Include in the rules of behavior, restrictions on:
Read discussion and more information under "Control" section starting on page 199</t>
  </si>
  <si>
    <t>PL-10 BASELINE SELECTION</t>
  </si>
  <si>
    <t>Select a control baseline for the system.
Read discussion and more information under "Control" section starting on page 202</t>
  </si>
  <si>
    <t>PL-11 BASELINE TAILORING</t>
  </si>
  <si>
    <t>Tailor the selected control baseline by applying specified tailoring actions.
Read discussion and more information under "Control" section starting on page 202</t>
  </si>
  <si>
    <t>SA-SYSTEM AND SERVICES</t>
  </si>
  <si>
    <t>SA-5 SYSTEM DOCUMENTATION</t>
  </si>
  <si>
    <t>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Read discussion and more information under "Control" section starting on page 225</t>
  </si>
  <si>
    <t>SA-15 DEVELOPMENT PROCESS, STANDARDS, AND TOOLS</t>
  </si>
  <si>
    <t>a. Require the developer of the system, system component, or system service to follow a documented development process that:
1. Explicitly addresses security and privacy requirements;
2. Identifies the standards and tools used in the development process;
Read discussion and more information under "Control" section starting on page 232</t>
  </si>
  <si>
    <t>SA-15(1) DEVELOPMENT PROCESS, STANDARDS, AND TOOLS |CRITICALITY ANALYSIS</t>
  </si>
  <si>
    <t>Require the developer of the system, system component, or system service to perform a criticality analysis:
a. At the following decision points in the system development life cycle: design, development, implementation, and operational; and
b. At the following level of rigor: comprehensive testing.
Read discussion and more information under "Control" section starting on page 233</t>
  </si>
  <si>
    <t>SC-10 NETWORK DISCONNECT</t>
  </si>
  <si>
    <t>Terminate the network connection associated with a communications session at the end of the session or after one (1) hour of inactivity.
Read discussion and more information under "Control" section starting on page 242</t>
  </si>
  <si>
    <t>SC-18 MOBILE CODE</t>
  </si>
  <si>
    <t>a. Define acceptable and unacceptable mobile code and mobile code technologies; and
Read discussion and more information under "Control" section starting on page 244</t>
  </si>
  <si>
    <t>SI-SYSTEM AND INFORMATION INTEGRITY</t>
  </si>
  <si>
    <t>SI-8 SPAM PROTECTION</t>
  </si>
  <si>
    <t>a. Employ spam protection mechanisms at system entry and exit points to detect and act on unsolicited messages; and
Read discussion and more information under "Control" section starting on page 258</t>
  </si>
  <si>
    <t>SI-8(2) SPAM PROTECTION | AUTOMATIC UPDATES</t>
  </si>
  <si>
    <t>Automatically update spam protection mechanisms at least daily.
Read discussion and more information under "Control" section starting on page 258</t>
  </si>
  <si>
    <t>SI-11 ERROR HANDLING</t>
  </si>
  <si>
    <t>a. Generate error messages that provide information necessary for corrective actions without revealing information that could be exploited; and
Read discussion and more information under "Control" section starting on page 259</t>
  </si>
  <si>
    <t>SI-12 INFORMATION MANAGEMENT AND RETENTION</t>
  </si>
  <si>
    <t>Manage and retain information within the system and information output from the system in accordance with applicable laws, executive orders, directives, regulations, policies, standards, guidelines and operational requirements.
Read discussion and more information under "Control" section starting on page 259</t>
  </si>
  <si>
    <t>SI-12(1) INFORMATION MANAGEMENT AND RETENTION | LIMIT PERSONALLY IDENTIFIABLE INFORMATION ELEMENTS</t>
  </si>
  <si>
    <t>Limit personally identifiable information being processed in the information life cycle to the minimum PII necessary to achieve the purpose for which it is collected (see Section 4.3).
Read discussion and more information under "Control" section starting on page 260</t>
  </si>
  <si>
    <t>SI-12(2) INFORMATION MANAGEMENT AND RETENTION | MINIMIZE PERSONALLY IDENTIFIABLE INFORMATION IN TESTING, TRAINING, AND RESEARCH</t>
  </si>
  <si>
    <t>Use the following techniques to minimize the use of personally identifiable information for research, testing, or training: data obfuscation, randomization, anonymization, or use of synthetic data.
Read discussion and more information under "Control" section starting on page 260</t>
  </si>
  <si>
    <t>SI-12(3) INFORMATION MANAGEMENT AND RETENTION | INFORMATION DISPOSAL</t>
  </si>
  <si>
    <t>Use the following techniques to dispose of, destroy, or erase information following the retention period: as defined in MP-6
Read discussion and more information under "Control" section starting on page 260</t>
  </si>
  <si>
    <t>6.0 Priorities ~ Priority 4</t>
  </si>
  <si>
    <t>Priority 4 -- begins 10-2024 ~ Sactionable 10-2027</t>
  </si>
  <si>
    <t>Priority 4-- CJIS Notes</t>
  </si>
  <si>
    <t>Priority 4 -- ISO Notes</t>
  </si>
  <si>
    <t>Priority 4</t>
  </si>
  <si>
    <t>AC-ACCESS CONTROL</t>
  </si>
  <si>
    <t>AC-11 DEVICE LOCK</t>
  </si>
  <si>
    <t>a. Prevent further access to the system by initiating a device lock after a maximum of 30 minutes of inactivity and requiring the user to initiate a device lock before leaving the system unattended.
Read discussion and more information under "Control" section starting on page 28</t>
  </si>
  <si>
    <t>AC-11(1) DEVICE LOCK | PATTERN-HIDING DISPLAYS</t>
  </si>
  <si>
    <t>Conceal, via the device lock, information previously visible on the display with a publicly viewable image
Read discussion and more information under "Control" section starting on page 28</t>
  </si>
  <si>
    <t>AC-14 PERMITTED ACTIONS WITHOUT IDENTIFICATION OR AUTHENTICATION</t>
  </si>
  <si>
    <t>a. Identify any specific user actions that can be performed on the system without identification or authentication consistent with organizational mission and business functions; and
Read discussion and more information under "Control" section starting on page 29</t>
  </si>
  <si>
    <t>AC-22 PUBLICLY ACCESSIBLE CONTENT</t>
  </si>
  <si>
    <t>a. Designate individuals authorized to make information publicly accessible;
b. Train authorized individuals to ensure that publicly accessible information does not contain nonpublic information;
Read discussion and more information under "Control" section starting on page 36</t>
  </si>
  <si>
    <t>AT-AWARENESS AND TRAINING</t>
  </si>
  <si>
    <t>AT-4 TRAINING RECORDS</t>
  </si>
  <si>
    <t>a. Document and monitor information security and privacy training activities, including security and privacy awareness training and specific role-based security and privacy training; and
Read discussion and more information under "Control" section starting on page 26</t>
  </si>
  <si>
    <t>AU-AUDIT AND ACCOUNTABILITY</t>
  </si>
  <si>
    <t>AU-11 AUDIT RECORD RETENTION</t>
  </si>
  <si>
    <t>Retain audit records for a minimum of one (1) year or until it is determined they are no longer needed for administrative, legal, audit, or other operational purposes to provide support for after-the-fact investigations of incidents and to meet regulatory and organizational information retention requirements.
Read discussion and more information under "Control" section starting on page 43</t>
  </si>
  <si>
    <t>MA-MAINTENANCE</t>
  </si>
  <si>
    <t>MA-3 MAINTENANCE TOOLS</t>
  </si>
  <si>
    <t>a. Approve, control, and monitor the use of system maintenance tools; and
b. Review previously approved system maintenance tools prior to each use.
Read discussion and more information under "Control" section starting on page 176</t>
  </si>
  <si>
    <t>MA-3(1) MAINTENANCE TOOLS | INSPECT TOOLS</t>
  </si>
  <si>
    <t>Inspect the maintenance tools used by maintenance personnel for improper or unauthorized modifications.
Read discussion and more information under "Control" section starting on page 177</t>
  </si>
  <si>
    <t>MA-3(2) MAINTENANCE TOOLS | INSPECT MEDIA</t>
  </si>
  <si>
    <t>Check media containing diagnostic and test programs for malicious code before the media are used in the system.
Read discussion and more information under "Control" section starting on page 177</t>
  </si>
  <si>
    <t>MA-3(3) MAINTENANCE TOOLS | PREVENT UNAUTHORIZED REMOVAL</t>
  </si>
  <si>
    <t>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organizational personnel with system maintenance responsibilities explicitly authorizing removal of the equipment from the facility
Read discussion and more information under "Control" section starting on page 177-178</t>
  </si>
  <si>
    <t>PE-PHYSICAL AND ENVIRONMENTAL PROTECTION</t>
  </si>
  <si>
    <t>PE-8 VISITOR ACCESS RECORDS</t>
  </si>
  <si>
    <t>a. Maintain visitor access records to the facility where the system resides for one (1) year;
b. Review visitor access records quarterly; and
c. Report anomalies in visitor access records to organizational personnel with physical and environmental protection responsibilities and organizational personnel with information security responsibilities.
Read discussion and more information under "Control" section starting on page 190</t>
  </si>
  <si>
    <t>PE-8(3) VISITOR ACCESS RECORDS | LIMIT PERSONALLY IDENTIFIABLE INFORMATION ELEMENTS87F87F87F</t>
  </si>
  <si>
    <t>Limit personally identifiable information contained in visitor access records to the minimum PII necessary to achieve the purpose for which it is collected (see Section 4.3).
Note: Access to visitor access records is restricted to authorized agency personnel.
Read discussion and more information under "Control" section starting on page 190</t>
  </si>
  <si>
    <t>PL-PLANNING</t>
  </si>
  <si>
    <t>PL-9 CENTRAL MANAGEMENT</t>
  </si>
  <si>
    <t>The CJISSECPOL is centrally managed by the FBI CJIS ISO
Read discussion and more information under "Control" section starting on page 201</t>
  </si>
  <si>
    <t>Done</t>
  </si>
  <si>
    <t>Implem.</t>
  </si>
  <si>
    <t>CA-ASSESSMENT, AUTHORIZATION, AND MONITORING</t>
  </si>
  <si>
    <t>CA-7 CONTINUOUS MONITORING</t>
  </si>
  <si>
    <t>Develop a system-level continuous monitoring strategy and implement continuous monitoring in accordance with the organization-level continuous monitoring strategy that includes:
Control starts on page 62</t>
  </si>
  <si>
    <t>CA-7(1) INDEPENDENT ASSESSMENT</t>
  </si>
  <si>
    <t>Employ independent assessors or assessment teams to monitor the controls in the system on an ongoing basis.
Discussion: Organizations maximize the value of control assessments by requiring that assessments be conducted by assessors with appropriate levels of independence. The level of required independence is based on organizational continuous monitoring strategies.
Read discussion and more information starting on page 64</t>
  </si>
  <si>
    <t>Ensure risk monitoring is an integral part of the continuous monitoring strategy that includes the following:
Read discussion and more information starting on page 64</t>
  </si>
  <si>
    <t>CA-7(4) Risk Monitoring</t>
  </si>
  <si>
    <t>CA-1 POLICY AND PROCEDURES</t>
  </si>
  <si>
    <t>a. Develop, document, and disseminate to organizational personnel with assessment, authorization, and monitoring policy responsibilities:
Starting on page 55</t>
  </si>
  <si>
    <t>CA-3 INFORMATION EXCHANGE</t>
  </si>
  <si>
    <t>a. Approve and manage the exchange of information between the agency system and external systems using the following agreements when applicable;
Starting on page 58</t>
  </si>
  <si>
    <t>CA~ASSESSMENT, AUTHORIZATION, AND MONITORING</t>
  </si>
  <si>
    <t>CA-2 CONTROL ASSESSMENTS</t>
  </si>
  <si>
    <t>CA-2(1) INDEPENDENT ASSESSORS</t>
  </si>
  <si>
    <t>CA-6 AUTHORIZATION</t>
  </si>
  <si>
    <t>CA-9 INTERNAL SYSTEM CONNECTIONS</t>
  </si>
  <si>
    <t>a. Authorize internal connections of components with the capability to process, store, or transmit CJI to the system;
Starting on page 64</t>
  </si>
  <si>
    <t>a. Assign a senior official as the responsible official for the system;
b. Assign the CSO, SIB Chief, or IA Official as the authorizing official for common controls available for inheritance by organizational systems;
Starting on page 61</t>
  </si>
  <si>
    <t>Employ independent assessors or assessment teams to conduct control assessments.
Discussion: Independent
Starting on page 57</t>
  </si>
  <si>
    <t>a. Select the appropriate assessor or assessment team for the type of assessment to be conducted;
b. Develop a control assessment plan that describes the scope of the assessment including:
Starting on page 56</t>
  </si>
  <si>
    <t>CA-5 PLAN OF ACTION AND MILESTONES</t>
  </si>
  <si>
    <t>a. Develop a plan of action and milestones for the system to document the planned remediation actions of the organization to correct weaknesses or deficiencies noted during the assessment of the controls and to reduce or eliminate known vulnerabilities in the system; and
Starting on page 61</t>
  </si>
  <si>
    <t>CA~ ASSESSMENT, AUTHORIZATION AND MONITORING</t>
  </si>
  <si>
    <t>SR-1 POLICY AND PROCEDURES</t>
  </si>
  <si>
    <t>SR-5 ACQUISITION STRATEGIES, TOOLS AND METHODS</t>
  </si>
  <si>
    <t>SR-2 SUPPLY CHAIN RISK MANAGEMENT PLAN</t>
  </si>
  <si>
    <t>SR-8 NOTIFICATION AGREEMENTS</t>
  </si>
  <si>
    <t>SR-12 COMPONENT DISPOSAL</t>
  </si>
  <si>
    <t>SR-10 INSPECTION OF SYSTEMS OR COMPONENTS</t>
  </si>
  <si>
    <t>PS-1 POLICY AND PROCEDURES</t>
  </si>
  <si>
    <t>PS-2 POSITION RISK DESIGNATION</t>
  </si>
  <si>
    <t>PS-3 PERSONNEL SCREENING</t>
  </si>
  <si>
    <t>PS-4 PERSONNEL TERMINATION</t>
  </si>
  <si>
    <t>PS-7 EXTERNAL PERSONNEL SECURITY</t>
  </si>
  <si>
    <t>PS-5 PERSONNEL TRANSFER</t>
  </si>
  <si>
    <t>PS-6 ACCESS AGREEMENTS</t>
  </si>
  <si>
    <t>PS-8 PERSONNEL SANCTIONS</t>
  </si>
  <si>
    <t>PS-9 POSITION DESCRIPTIONS</t>
  </si>
  <si>
    <t>CA~ASSESSMENT, AUTHORIZATION, MONITORING</t>
  </si>
  <si>
    <t>PS~PERSONNEL SECURITY</t>
  </si>
  <si>
    <t>a. Develop, document, and disseminate to organizational personnel with personnel security responsibilities:
1. Agency-level
Starting on page 204</t>
  </si>
  <si>
    <t>a. Assign a risk designation to all organizational positions;
b. Establish screening
Starting on page 205</t>
  </si>
  <si>
    <t>1. To properly screen, state of residency and national fingerprint-based record checks shall be conducted. National fingerprint-based record checks must be conducted pursuant to an FBI approved authority such as a federal statute or a state statute approved pursuant to Public Law 92-544. If the person resides in a different state than that of the assigned agency, the agency shall also conduct state (of the agency) record checks. When appropriate, the screening shall be consistent with:
Start on page 206</t>
  </si>
  <si>
    <t>Upon termination of individual employment:
a. Disable system access within twenty-four (24) hours;
b. Terminate
Start on page 207</t>
  </si>
  <si>
    <t>a. Establish personnel security requirements, including security roles and responsibilities for external providers;
b. Require external
Start on page 209</t>
  </si>
  <si>
    <t>a. Review and confirm ongoing operational need for current logical and physical access authorizations to systems and facilities when individuals are reassigned or transferred to other positions within the organization;
b. Initiate appropriate
Start on page 0208</t>
  </si>
  <si>
    <t>a. Develop and document access agreements for organizational systems;
b. Review
Start on page 209</t>
  </si>
  <si>
    <t>a. Employ a formal sanctions process for individuals failing to comply with established information security and privacy policies and procedures; and
b. Notify
Start on page 210</t>
  </si>
  <si>
    <t>Incorporate security and privacy roles and responsibilities into organizational position descriptions.
Discussion: Specification
Start on page 210</t>
  </si>
  <si>
    <t>a. Develop, document, and disseminate to organizational personnel with supply chain risk management responsibilities:
1. Agency-level
Start on page 262</t>
  </si>
  <si>
    <t>Employ the following acquisition strategies, contract tools, and procurement methods to protect against, identify, and mitigate supply chain risks: use preferred suppliers who can provide attestation or demonstration of compliance with state or federal standards.
Start on page 264</t>
  </si>
  <si>
    <t>SR~SUPPLY CHAIN RISK MANAGEMENT</t>
  </si>
  <si>
    <t>a. Develop a plan for managing supply chain risks associated with the research and development, design, manufacturing, acquisition, delivery, integration, operations and maintenance, and disposal of the following systems, system components or system services: systems used to process, store, or transmit CJI;
Start on page 263</t>
  </si>
  <si>
    <t>Establish a supply chain risk management team consisting of individuals with security responsibilities and supply chain risk management responsibilities to lead and support the following SCRM activities: information technology, contracting, information security, privacy, mission or business, legal, supply chain and logistics, acquisition, business continuity, and other relevant functions.
Start on page 264</t>
  </si>
  <si>
    <t>SR-2(1) ESTABLISH SCRM TEAM</t>
  </si>
  <si>
    <t>Establish agreements and procedures with entities involved in the supply chain for the system, system component, or system service for the notification of supply chain compromises to systems used to process, store, or transmit CJI.
Discussion: The establishment of
Start on page 265</t>
  </si>
  <si>
    <t>Inspect the following systems or system components upon initial procurement and periodically as needed to detect tampering: systems used to process, store, or transmit CJI.
Start on page 265</t>
  </si>
  <si>
    <t>Dispose of CJI using the techniques and methods as described in Media Protection (MP).
Discussion: Data, documentation
Start on page 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</si>
</sst>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b/>
      <sz val="14"/>
      <color theme="1"/>
      <name val="Times New Roman"/>
      <family val="1"/>
    </font>
    <font>
      <sz val="14"/>
      <color theme="1"/>
      <name val="Times New Roman"/>
      <family val="1"/>
    </font>
    <font>
      <b/>
      <sz val="20"/>
      <color theme="1"/>
      <name val="Times New Roman"/>
      <family val="1"/>
    </font>
    <font>
      <b/>
      <sz val="20"/>
      <color rgb="FFFF0000"/>
      <name val="Times New Roman"/>
      <family val="1"/>
    </font>
    <font>
      <sz val="8"/>
      <name val="Calibri"/>
      <family val="2"/>
      <scheme val="minor"/>
    </font>
    <font>
      <b/>
      <sz val="16"/>
      <color theme="1"/>
      <name val="Times New Roman"/>
      <family val="1"/>
    </font>
    <font>
      <b/>
      <sz val="14"/>
      <color rgb="FFFF0000"/>
      <name val="Times New Roman"/>
      <family val="1"/>
    </font>
    <font>
      <b/>
      <sz val="11"/>
      <color rgb="FFFF0000"/>
      <name val="Times New Roman"/>
      <family val="1"/>
    </font>
    <font>
      <b/>
      <sz val="12"/>
      <color theme="1"/>
      <name val="Times New Roman"/>
      <family val="1"/>
    </font>
    <font>
      <sz val="12"/>
      <color theme="1"/>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vertical="top" wrapText="1"/>
    </xf>
    <xf numFmtId="17" fontId="1" fillId="0" borderId="0" xfId="0" applyNumberFormat="1" applyFont="1" applyAlignment="1">
      <alignment horizontal="center" vertical="top" wrapText="1"/>
    </xf>
    <xf numFmtId="16" fontId="1" fillId="0" borderId="0" xfId="0" applyNumberFormat="1" applyFont="1" applyAlignment="1">
      <alignment vertical="top" wrapText="1"/>
    </xf>
    <xf numFmtId="17" fontId="1" fillId="0" borderId="0" xfId="0" applyNumberFormat="1" applyFont="1" applyAlignment="1">
      <alignment vertical="top" wrapText="1"/>
    </xf>
    <xf numFmtId="0" fontId="1" fillId="0" borderId="0" xfId="0" applyFont="1" applyAlignment="1">
      <alignment horizontal="left" vertical="top" wrapText="1"/>
    </xf>
    <xf numFmtId="17" fontId="2" fillId="0" borderId="0" xfId="0" applyNumberFormat="1" applyFont="1" applyAlignment="1">
      <alignment horizontal="left" vertical="top" wrapText="1"/>
    </xf>
    <xf numFmtId="17" fontId="1" fillId="0" borderId="0" xfId="0" applyNumberFormat="1" applyFont="1" applyAlignment="1">
      <alignment horizontal="left" vertical="top" wrapText="1"/>
    </xf>
    <xf numFmtId="49" fontId="2" fillId="0" borderId="0" xfId="0" applyNumberFormat="1" applyFont="1" applyAlignment="1">
      <alignment horizontal="center" vertical="top" wrapText="1"/>
    </xf>
    <xf numFmtId="49" fontId="1" fillId="0" borderId="0" xfId="0" applyNumberFormat="1" applyFont="1" applyAlignment="1">
      <alignment horizontal="center" vertical="top" wrapText="1"/>
    </xf>
    <xf numFmtId="0" fontId="1" fillId="2" borderId="0" xfId="0" applyFont="1" applyFill="1" applyAlignment="1">
      <alignment vertical="top" wrapText="1"/>
    </xf>
    <xf numFmtId="0" fontId="1" fillId="3" borderId="0" xfId="0" applyFont="1" applyFill="1" applyAlignment="1">
      <alignment vertical="top" wrapText="1"/>
    </xf>
    <xf numFmtId="0" fontId="0" fillId="0" borderId="0" xfId="0" applyAlignment="1">
      <alignment horizontal="center"/>
    </xf>
    <xf numFmtId="0" fontId="2" fillId="3" borderId="0" xfId="0" applyFont="1" applyFill="1" applyAlignment="1">
      <alignment horizontal="center" vertical="top" wrapText="1"/>
    </xf>
    <xf numFmtId="0" fontId="2" fillId="2" borderId="0" xfId="0" applyFont="1" applyFill="1" applyAlignment="1">
      <alignment horizontal="center" vertical="top" wrapText="1"/>
    </xf>
    <xf numFmtId="0" fontId="4" fillId="3" borderId="1" xfId="0" applyFont="1" applyFill="1" applyBorder="1" applyAlignment="1">
      <alignment horizontal="center"/>
    </xf>
    <xf numFmtId="0" fontId="4" fillId="2" borderId="1" xfId="0" applyFont="1" applyFill="1" applyBorder="1" applyAlignment="1">
      <alignment horizontal="center"/>
    </xf>
    <xf numFmtId="0" fontId="5" fillId="3" borderId="1" xfId="0" applyFont="1" applyFill="1" applyBorder="1"/>
    <xf numFmtId="0" fontId="5" fillId="2" borderId="1" xfId="0" applyFont="1" applyFill="1" applyBorder="1"/>
    <xf numFmtId="0" fontId="4" fillId="4" borderId="1" xfId="0" applyFont="1" applyFill="1" applyBorder="1" applyAlignment="1">
      <alignment horizontal="center"/>
    </xf>
    <xf numFmtId="0" fontId="9" fillId="0" borderId="0" xfId="0" applyFont="1" applyAlignment="1">
      <alignment horizontal="center"/>
    </xf>
    <xf numFmtId="0" fontId="10" fillId="3" borderId="1" xfId="0" applyFont="1" applyFill="1" applyBorder="1" applyAlignment="1">
      <alignment wrapText="1"/>
    </xf>
    <xf numFmtId="0" fontId="10" fillId="3" borderId="1" xfId="0" applyFont="1" applyFill="1" applyBorder="1"/>
    <xf numFmtId="0" fontId="10" fillId="4" borderId="1" xfId="0" applyFont="1" applyFill="1" applyBorder="1"/>
    <xf numFmtId="0" fontId="10" fillId="2" borderId="1" xfId="0" applyFont="1" applyFill="1" applyBorder="1"/>
    <xf numFmtId="0" fontId="0" fillId="0" borderId="0" xfId="0" applyAlignment="1">
      <alignment wrapText="1"/>
    </xf>
    <xf numFmtId="0" fontId="11" fillId="0" borderId="0" xfId="0" applyFont="1" applyAlignment="1">
      <alignment vertical="top" wrapText="1"/>
    </xf>
    <xf numFmtId="0" fontId="4" fillId="2" borderId="1" xfId="0" applyFont="1" applyFill="1" applyBorder="1" applyAlignment="1">
      <alignment horizontal="center" vertical="top" wrapText="1"/>
    </xf>
    <xf numFmtId="0" fontId="13" fillId="5" borderId="0" xfId="0" applyFont="1" applyFill="1" applyAlignment="1">
      <alignment wrapText="1"/>
    </xf>
    <xf numFmtId="0" fontId="4" fillId="5" borderId="1" xfId="0" applyFont="1" applyFill="1" applyBorder="1" applyAlignment="1">
      <alignment horizontal="center"/>
    </xf>
    <xf numFmtId="0" fontId="5" fillId="5" borderId="1" xfId="0" applyFont="1" applyFill="1" applyBorder="1"/>
    <xf numFmtId="0" fontId="10" fillId="5" borderId="1" xfId="0" applyFont="1" applyFill="1" applyBorder="1"/>
    <xf numFmtId="0" fontId="2" fillId="6" borderId="0" xfId="0" applyFont="1" applyFill="1" applyAlignment="1">
      <alignment vertical="top" wrapText="1"/>
    </xf>
    <xf numFmtId="0" fontId="1" fillId="6" borderId="0" xfId="0" applyFont="1" applyFill="1" applyAlignment="1">
      <alignment vertical="top" wrapText="1"/>
    </xf>
    <xf numFmtId="0" fontId="4" fillId="2" borderId="1" xfId="0" applyFont="1" applyFill="1" applyBorder="1" applyAlignment="1">
      <alignment horizontal="right"/>
    </xf>
    <xf numFmtId="0" fontId="10" fillId="2" borderId="1" xfId="0" applyFont="1" applyFill="1" applyBorder="1" applyAlignment="1">
      <alignment horizontal="right"/>
    </xf>
    <xf numFmtId="0" fontId="4" fillId="7" borderId="1" xfId="0" applyFont="1" applyFill="1" applyBorder="1" applyAlignment="1">
      <alignment horizontal="center"/>
    </xf>
    <xf numFmtId="0" fontId="5" fillId="7" borderId="1" xfId="0" applyFont="1" applyFill="1" applyBorder="1"/>
    <xf numFmtId="0" fontId="10" fillId="7" borderId="1" xfId="0" applyFont="1" applyFill="1" applyBorder="1"/>
    <xf numFmtId="0" fontId="13" fillId="5" borderId="0" xfId="0" applyFont="1" applyFill="1"/>
    <xf numFmtId="0" fontId="1" fillId="3" borderId="0" xfId="0" applyFont="1" applyFill="1" applyAlignment="1">
      <alignment horizontal="center" vertical="top" wrapText="1"/>
    </xf>
    <xf numFmtId="0" fontId="2" fillId="0" borderId="0" xfId="0" applyFont="1" applyAlignment="1">
      <alignment horizontal="center" vertical="top" wrapText="1"/>
    </xf>
    <xf numFmtId="0" fontId="13" fillId="5" borderId="0" xfId="0" applyFont="1" applyFill="1" applyAlignment="1"/>
    <xf numFmtId="0" fontId="12" fillId="5" borderId="0" xfId="0" applyFont="1" applyFill="1" applyAlignment="1">
      <alignment horizontal="center"/>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4" xfId="0" applyFont="1" applyFill="1" applyBorder="1" applyAlignment="1">
      <alignment horizontal="center" vertical="top"/>
    </xf>
    <xf numFmtId="0" fontId="4" fillId="7" borderId="3" xfId="0" applyFont="1" applyFill="1" applyBorder="1" applyAlignment="1">
      <alignment horizontal="center" vertical="top"/>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6" fillId="0" borderId="0" xfId="0" applyFont="1" applyAlignment="1">
      <alignment horizontal="center" vertical="top" wrapText="1"/>
    </xf>
    <xf numFmtId="0" fontId="4" fillId="0" borderId="0" xfId="0" applyFont="1" applyAlignment="1">
      <alignment horizontal="center" vertical="top" wrapText="1"/>
    </xf>
    <xf numFmtId="0" fontId="1" fillId="3" borderId="0" xfId="0" applyFont="1" applyFill="1" applyAlignment="1">
      <alignment horizontal="center" vertical="top" wrapText="1"/>
    </xf>
    <xf numFmtId="0" fontId="1" fillId="2" borderId="0" xfId="0" applyFont="1" applyFill="1" applyAlignment="1">
      <alignment horizontal="center" vertical="top" wrapText="1"/>
    </xf>
    <xf numFmtId="0" fontId="1" fillId="6" borderId="0" xfId="0" applyFont="1" applyFill="1" applyAlignment="1">
      <alignment horizontal="center" vertical="top" wrapText="1"/>
    </xf>
    <xf numFmtId="0" fontId="2" fillId="0" borderId="0" xfId="0" applyFont="1" applyAlignment="1">
      <alignment horizontal="center" vertical="top" wrapText="1"/>
    </xf>
  </cellXfs>
  <cellStyles count="1">
    <cellStyle name="Normal" xfId="0" builtinId="0"/>
  </cellStyles>
  <dxfs count="10">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266698</xdr:colOff>
      <xdr:row>8</xdr:row>
      <xdr:rowOff>76201</xdr:rowOff>
    </xdr:from>
    <xdr:to>
      <xdr:col>20</xdr:col>
      <xdr:colOff>9525</xdr:colOff>
      <xdr:row>16</xdr:row>
      <xdr:rowOff>114300</xdr:rowOff>
    </xdr:to>
    <xdr:sp macro="" textlink="">
      <xdr:nvSpPr>
        <xdr:cNvPr id="3" name="TextBox 2">
          <a:extLst>
            <a:ext uri="{FF2B5EF4-FFF2-40B4-BE49-F238E27FC236}">
              <a16:creationId xmlns:a16="http://schemas.microsoft.com/office/drawing/2014/main" id="{11B90F98-E55E-43B8-85C9-E7AE3C4B1F88}"/>
            </a:ext>
          </a:extLst>
        </xdr:cNvPr>
        <xdr:cNvSpPr txBox="1"/>
      </xdr:nvSpPr>
      <xdr:spPr>
        <a:xfrm>
          <a:off x="266698" y="2466976"/>
          <a:ext cx="16849727" cy="156209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solidFill>
                <a:schemeClr val="accent6">
                  <a:lumMod val="50000"/>
                </a:schemeClr>
              </a:solidFill>
              <a:latin typeface="Times New Roman" panose="02020603050405020304" pitchFamily="18" charset="0"/>
              <a:cs typeface="Times New Roman" panose="02020603050405020304" pitchFamily="18" charset="0"/>
            </a:rPr>
            <a:t>The following tabs are the</a:t>
          </a:r>
          <a:r>
            <a:rPr lang="en-US" sz="1400" b="1" i="1" baseline="0">
              <a:solidFill>
                <a:schemeClr val="accent6">
                  <a:lumMod val="50000"/>
                </a:schemeClr>
              </a:solidFill>
              <a:latin typeface="Times New Roman" panose="02020603050405020304" pitchFamily="18" charset="0"/>
              <a:cs typeface="Times New Roman" panose="02020603050405020304" pitchFamily="18" charset="0"/>
            </a:rPr>
            <a:t> "Summary", "Full Linked", and </a:t>
          </a:r>
          <a:r>
            <a:rPr lang="en-US" sz="1400" b="1" i="1">
              <a:solidFill>
                <a:schemeClr val="accent6">
                  <a:lumMod val="50000"/>
                </a:schemeClr>
              </a:solidFill>
              <a:latin typeface="Times New Roman" panose="02020603050405020304" pitchFamily="18" charset="0"/>
              <a:cs typeface="Times New Roman" panose="02020603050405020304" pitchFamily="18" charset="0"/>
            </a:rPr>
            <a:t>Priorities</a:t>
          </a:r>
          <a:r>
            <a:rPr lang="en-US" sz="1400" b="1" i="1" baseline="0">
              <a:solidFill>
                <a:schemeClr val="accent6">
                  <a:lumMod val="50000"/>
                </a:schemeClr>
              </a:solidFill>
              <a:latin typeface="Times New Roman" panose="02020603050405020304" pitchFamily="18" charset="0"/>
              <a:cs typeface="Times New Roman" panose="02020603050405020304" pitchFamily="18" charset="0"/>
            </a:rPr>
            <a:t> 1-4 from CJIS Policy 6.0. Each Tab contains priorities from the CJIS Policy Manual. The "Summary" tab and the "Full Link" tab is informational pulled from the priority tabs 1 thru 4.</a:t>
          </a:r>
        </a:p>
        <a:p>
          <a:endParaRPr lang="en-US" sz="1400" b="1" i="1" baseline="0">
            <a:solidFill>
              <a:schemeClr val="accent6">
                <a:lumMod val="50000"/>
              </a:schemeClr>
            </a:solidFill>
            <a:latin typeface="Times New Roman" panose="02020603050405020304" pitchFamily="18" charset="0"/>
            <a:cs typeface="Times New Roman" panose="02020603050405020304" pitchFamily="18" charset="0"/>
          </a:endParaRPr>
        </a:p>
        <a:p>
          <a:r>
            <a:rPr lang="en-US" sz="1400" b="1" i="1" baseline="0">
              <a:solidFill>
                <a:schemeClr val="accent6">
                  <a:lumMod val="50000"/>
                </a:schemeClr>
              </a:solidFill>
              <a:latin typeface="Times New Roman" panose="02020603050405020304" pitchFamily="18" charset="0"/>
              <a:cs typeface="Times New Roman" panose="02020603050405020304" pitchFamily="18" charset="0"/>
            </a:rPr>
            <a:t>Priority 1 becomes sancationble October 2024 and Priorities 2 thru 4 are sancationable by October 2027.</a:t>
          </a:r>
        </a:p>
        <a:p>
          <a:endParaRPr lang="en-US" sz="1400" b="1" i="1" baseline="0">
            <a:solidFill>
              <a:schemeClr val="accent6">
                <a:lumMod val="50000"/>
              </a:schemeClr>
            </a:solidFill>
            <a:latin typeface="Times New Roman" panose="02020603050405020304" pitchFamily="18" charset="0"/>
            <a:cs typeface="Times New Roman" panose="02020603050405020304" pitchFamily="18" charset="0"/>
          </a:endParaRPr>
        </a:p>
        <a:p>
          <a:r>
            <a:rPr lang="en-US" sz="1400" b="1" i="1" baseline="0">
              <a:solidFill>
                <a:schemeClr val="accent6">
                  <a:lumMod val="50000"/>
                </a:schemeClr>
              </a:solidFill>
              <a:latin typeface="Times New Roman" panose="02020603050405020304" pitchFamily="18" charset="0"/>
              <a:cs typeface="Times New Roman" panose="02020603050405020304" pitchFamily="18" charset="0"/>
            </a:rPr>
            <a:t>It is recommend that any data changes be made on priority tabs 1-4 and will reflect on the "Summary" and "Full Linked" tabs. </a:t>
          </a:r>
          <a:endParaRPr lang="en-US" sz="1400" b="1" i="1">
            <a:solidFill>
              <a:schemeClr val="accent6">
                <a:lumMod val="50000"/>
              </a:schemeClr>
            </a:solidFill>
            <a:latin typeface="Times New Roman" panose="02020603050405020304" pitchFamily="18" charset="0"/>
            <a:cs typeface="Times New Roman" panose="02020603050405020304" pitchFamily="18" charset="0"/>
          </a:endParaRPr>
        </a:p>
      </xdr:txBody>
    </xdr:sp>
    <xdr:clientData/>
  </xdr:twoCellAnchor>
  <xdr:twoCellAnchor editAs="oneCell">
    <xdr:from>
      <xdr:col>1</xdr:col>
      <xdr:colOff>0</xdr:colOff>
      <xdr:row>28</xdr:row>
      <xdr:rowOff>0</xdr:rowOff>
    </xdr:from>
    <xdr:to>
      <xdr:col>20</xdr:col>
      <xdr:colOff>28575</xdr:colOff>
      <xdr:row>49</xdr:row>
      <xdr:rowOff>171450</xdr:rowOff>
    </xdr:to>
    <xdr:pic>
      <xdr:nvPicPr>
        <xdr:cNvPr id="2" name="Picture 1">
          <a:extLst>
            <a:ext uri="{FF2B5EF4-FFF2-40B4-BE49-F238E27FC236}">
              <a16:creationId xmlns:a16="http://schemas.microsoft.com/office/drawing/2014/main" id="{02C094CE-89AC-C413-CBB5-70D783B05B1E}"/>
            </a:ext>
            <a:ext uri="{147F2762-F138-4A5C-976F-8EAC2B608ADB}">
              <a16:predDERef xmlns:a16="http://schemas.microsoft.com/office/drawing/2014/main" pred="{11B90F98-E55E-43B8-85C9-E7AE3C4B1F88}"/>
            </a:ext>
          </a:extLst>
        </xdr:cNvPr>
        <xdr:cNvPicPr>
          <a:picLocks noChangeAspect="1"/>
        </xdr:cNvPicPr>
      </xdr:nvPicPr>
      <xdr:blipFill>
        <a:blip xmlns:r="http://schemas.openxmlformats.org/officeDocument/2006/relationships" r:embed="rId1"/>
        <a:stretch>
          <a:fillRect/>
        </a:stretch>
      </xdr:blipFill>
      <xdr:spPr>
        <a:xfrm>
          <a:off x="323850" y="6286500"/>
          <a:ext cx="15763875" cy="4171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9</v>
    <v>8</v>
    <v>72</v>
    <v>1</v>
  </rv>
  <rv s="0">
    <v>9</v>
    <v>8</v>
    <v>149</v>
    <v>1</v>
  </rv>
  <rv s="0">
    <v>9</v>
    <v>8</v>
    <v>45</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943C-F379-41A8-BC99-31FED63DD304}">
  <dimension ref="B1:T27"/>
  <sheetViews>
    <sheetView tabSelected="1" workbookViewId="0">
      <selection activeCell="V16" sqref="V16"/>
    </sheetView>
  </sheetViews>
  <sheetFormatPr defaultRowHeight="14.5" x14ac:dyDescent="0.35"/>
  <cols>
    <col min="1" max="1" width="4.81640625" customWidth="1"/>
    <col min="2" max="2" width="16.1796875" customWidth="1"/>
    <col min="3" max="18" width="12.1796875" customWidth="1"/>
    <col min="19" max="19" width="12.1796875" style="29" customWidth="1"/>
    <col min="20" max="20" width="13.453125" customWidth="1"/>
  </cols>
  <sheetData>
    <row r="1" spans="2:20" ht="42" customHeight="1" x14ac:dyDescent="0.4">
      <c r="B1" s="24"/>
      <c r="C1" s="54" t="s">
        <v>0</v>
      </c>
      <c r="D1" s="55"/>
      <c r="E1" s="51" t="s">
        <v>1</v>
      </c>
      <c r="F1" s="52"/>
      <c r="G1" s="53"/>
      <c r="H1" s="48" t="s">
        <v>2</v>
      </c>
      <c r="I1" s="49"/>
      <c r="J1" s="49"/>
      <c r="K1" s="49"/>
      <c r="L1" s="49"/>
      <c r="M1" s="50"/>
      <c r="N1" s="56" t="s">
        <v>3</v>
      </c>
      <c r="O1" s="57"/>
      <c r="P1" s="57"/>
      <c r="Q1" s="57"/>
      <c r="R1" s="57"/>
      <c r="S1" s="58"/>
      <c r="T1" s="31" t="s">
        <v>4</v>
      </c>
    </row>
    <row r="2" spans="2:20" ht="17.5" x14ac:dyDescent="0.35">
      <c r="B2" s="19" t="str" cm="1">
        <f t="array" ref="B2:M3">+'Priority 1'!L2:W3</f>
        <v>Priority</v>
      </c>
      <c r="C2" s="19" t="str">
        <v>Both</v>
      </c>
      <c r="D2" s="19" t="str">
        <v>CJIS</v>
      </c>
      <c r="E2" s="40" t="str">
        <v>Existing</v>
      </c>
      <c r="F2" s="40" t="str">
        <v>New</v>
      </c>
      <c r="G2" s="40" t="str">
        <v>Total</v>
      </c>
      <c r="H2" s="20" t="str">
        <v>Yes</v>
      </c>
      <c r="I2" s="20" t="str">
        <v>No</v>
      </c>
      <c r="J2" s="20" t="str">
        <v>Partial</v>
      </c>
      <c r="K2" s="20" t="str">
        <v>N/A</v>
      </c>
      <c r="L2" s="20" t="str">
        <v>Not Sure</v>
      </c>
      <c r="M2" s="38" t="str">
        <v>Total</v>
      </c>
      <c r="N2" s="33" t="s">
        <v>5</v>
      </c>
      <c r="O2" s="33" t="s">
        <v>7</v>
      </c>
      <c r="P2" s="33" t="s">
        <v>6</v>
      </c>
      <c r="Q2" s="33" t="s">
        <v>622</v>
      </c>
      <c r="R2" s="33" t="s">
        <v>8</v>
      </c>
      <c r="S2" s="33" t="s">
        <v>9</v>
      </c>
      <c r="T2" s="23" t="s">
        <v>9</v>
      </c>
    </row>
    <row r="3" spans="2:20" ht="18" x14ac:dyDescent="0.4">
      <c r="B3" s="21" t="str">
        <v>Priority 1</v>
      </c>
      <c r="C3" s="21">
        <v>0</v>
      </c>
      <c r="D3" s="21">
        <v>0</v>
      </c>
      <c r="E3" s="41">
        <v>34</v>
      </c>
      <c r="F3" s="41">
        <v>39</v>
      </c>
      <c r="G3" s="42">
        <v>73</v>
      </c>
      <c r="H3" s="22">
        <v>0</v>
      </c>
      <c r="I3" s="22">
        <v>0</v>
      </c>
      <c r="J3" s="22">
        <v>0</v>
      </c>
      <c r="K3" s="22">
        <v>0</v>
      </c>
      <c r="L3" s="22">
        <v>0</v>
      </c>
      <c r="M3" s="39">
        <v>0</v>
      </c>
      <c r="N3" s="34">
        <f>+'Priority 1'!X3</f>
        <v>0</v>
      </c>
      <c r="O3" s="34">
        <f>+'Priority 1'!Y3</f>
        <v>0</v>
      </c>
      <c r="P3" s="34">
        <f>+'Priority 1'!Z3</f>
        <v>0</v>
      </c>
      <c r="Q3" s="34">
        <f>+'Priority 1'!AA3</f>
        <v>0</v>
      </c>
      <c r="R3" s="34">
        <f>+'Priority 1'!AB3</f>
        <v>73</v>
      </c>
      <c r="S3" s="35">
        <f>+'Priority 1'!AC3</f>
        <v>73</v>
      </c>
      <c r="T3" s="27">
        <f>M3-SUM(H3+J3)</f>
        <v>0</v>
      </c>
    </row>
    <row r="4" spans="2:20" ht="18" x14ac:dyDescent="0.4">
      <c r="B4" s="21" t="str" cm="1">
        <f t="array" ref="B4:M4">+'Priority 2'!L3:W3</f>
        <v>Priority 2</v>
      </c>
      <c r="C4" s="21">
        <v>0</v>
      </c>
      <c r="D4" s="21">
        <v>0</v>
      </c>
      <c r="E4" s="41">
        <v>52</v>
      </c>
      <c r="F4" s="41">
        <v>100</v>
      </c>
      <c r="G4" s="42">
        <v>152</v>
      </c>
      <c r="H4" s="22">
        <v>0</v>
      </c>
      <c r="I4" s="22">
        <v>0</v>
      </c>
      <c r="J4" s="22">
        <v>0</v>
      </c>
      <c r="K4" s="22">
        <v>0</v>
      </c>
      <c r="L4" s="22">
        <v>0</v>
      </c>
      <c r="M4" s="39">
        <v>0</v>
      </c>
      <c r="N4" s="34" cm="1">
        <f t="array" ref="N4:S4">+'Priority 2'!X3:AC3</f>
        <v>0</v>
      </c>
      <c r="O4" s="34">
        <v>0</v>
      </c>
      <c r="P4" s="34">
        <v>0</v>
      </c>
      <c r="Q4" s="34">
        <v>0</v>
      </c>
      <c r="R4" s="34">
        <v>152</v>
      </c>
      <c r="S4" s="35">
        <v>152</v>
      </c>
      <c r="T4" s="27">
        <f>M4-SUM(H4+J4)</f>
        <v>0</v>
      </c>
    </row>
    <row r="5" spans="2:20" ht="18" x14ac:dyDescent="0.4">
      <c r="B5" s="21" t="str" cm="1">
        <f t="array" ref="B5:M5">+'Priority 3'!L3:W3</f>
        <v>Priority 3</v>
      </c>
      <c r="C5" s="21">
        <v>0</v>
      </c>
      <c r="D5" s="21">
        <v>0</v>
      </c>
      <c r="E5" s="41">
        <v>12</v>
      </c>
      <c r="F5" s="41">
        <v>39</v>
      </c>
      <c r="G5" s="42">
        <v>51</v>
      </c>
      <c r="H5" s="22">
        <v>0</v>
      </c>
      <c r="I5" s="22">
        <v>0</v>
      </c>
      <c r="J5" s="22">
        <v>0</v>
      </c>
      <c r="K5" s="22">
        <v>0</v>
      </c>
      <c r="L5" s="22">
        <v>0</v>
      </c>
      <c r="M5" s="39">
        <v>0</v>
      </c>
      <c r="N5" s="34" cm="1">
        <f t="array" ref="N5:S5">+'Priority 3'!X3:AC3</f>
        <v>0</v>
      </c>
      <c r="O5" s="34">
        <v>0</v>
      </c>
      <c r="P5" s="34">
        <v>0</v>
      </c>
      <c r="Q5" s="34">
        <v>0</v>
      </c>
      <c r="R5" s="34">
        <v>51</v>
      </c>
      <c r="S5" s="35">
        <v>51</v>
      </c>
      <c r="T5" s="27">
        <f>M5-SUM(H5+J5)</f>
        <v>0</v>
      </c>
    </row>
    <row r="6" spans="2:20" ht="18" x14ac:dyDescent="0.4">
      <c r="B6" s="21" t="str" cm="1">
        <f t="array" ref="B6:M6">+'Priority 4'!L3:W3</f>
        <v>Priority 4</v>
      </c>
      <c r="C6" s="21">
        <v>0</v>
      </c>
      <c r="D6" s="21">
        <v>0</v>
      </c>
      <c r="E6" s="41">
        <v>4</v>
      </c>
      <c r="F6" s="41">
        <v>13</v>
      </c>
      <c r="G6" s="42">
        <v>17</v>
      </c>
      <c r="H6" s="22">
        <v>0</v>
      </c>
      <c r="I6" s="22">
        <v>0</v>
      </c>
      <c r="J6" s="22">
        <v>0</v>
      </c>
      <c r="K6" s="22">
        <v>0</v>
      </c>
      <c r="L6" s="22">
        <v>0</v>
      </c>
      <c r="M6" s="39">
        <v>0</v>
      </c>
      <c r="N6" s="34" cm="1">
        <f t="array" ref="N6:S6">+'Priority 4'!X3:AC3</f>
        <v>0</v>
      </c>
      <c r="O6" s="34">
        <v>0</v>
      </c>
      <c r="P6" s="34">
        <v>0</v>
      </c>
      <c r="Q6" s="34">
        <v>0</v>
      </c>
      <c r="R6" s="34">
        <v>17</v>
      </c>
      <c r="S6" s="35">
        <v>17</v>
      </c>
      <c r="T6" s="27">
        <f>M6-SUM(H6+J6)</f>
        <v>0</v>
      </c>
    </row>
    <row r="7" spans="2:20" ht="35" x14ac:dyDescent="0.35">
      <c r="B7" s="25" t="s">
        <v>10</v>
      </c>
      <c r="C7" s="26">
        <f>SUM(C3:C6)</f>
        <v>0</v>
      </c>
      <c r="D7" s="26">
        <f>SUM(D3:D6)</f>
        <v>0</v>
      </c>
      <c r="E7" s="42">
        <f>SUM(E3:E6)</f>
        <v>102</v>
      </c>
      <c r="F7" s="42">
        <f>SUM(F3:F6)</f>
        <v>191</v>
      </c>
      <c r="G7" s="42">
        <f t="shared" ref="G7:I7" si="0">SUM(G3:G6)</f>
        <v>293</v>
      </c>
      <c r="H7" s="28">
        <f t="shared" si="0"/>
        <v>0</v>
      </c>
      <c r="I7" s="28">
        <f t="shared" si="0"/>
        <v>0</v>
      </c>
      <c r="J7" s="28">
        <f t="shared" ref="J7:S7" si="1">SUM(J3:J6)</f>
        <v>0</v>
      </c>
      <c r="K7" s="28">
        <f t="shared" si="1"/>
        <v>0</v>
      </c>
      <c r="L7" s="28">
        <f t="shared" si="1"/>
        <v>0</v>
      </c>
      <c r="M7" s="39">
        <f t="shared" si="1"/>
        <v>0</v>
      </c>
      <c r="N7" s="35">
        <f t="shared" si="1"/>
        <v>0</v>
      </c>
      <c r="O7" s="35">
        <f t="shared" si="1"/>
        <v>0</v>
      </c>
      <c r="P7" s="35">
        <f t="shared" si="1"/>
        <v>0</v>
      </c>
      <c r="Q7" s="35">
        <f t="shared" si="1"/>
        <v>0</v>
      </c>
      <c r="R7" s="35">
        <f t="shared" si="1"/>
        <v>293</v>
      </c>
      <c r="S7" s="35">
        <f t="shared" si="1"/>
        <v>293</v>
      </c>
      <c r="T7" s="27">
        <f>M7-SUM(H7+J7)</f>
        <v>0</v>
      </c>
    </row>
    <row r="19" spans="2:20" ht="15.5" x14ac:dyDescent="0.35">
      <c r="B19" s="47" t="s">
        <v>11</v>
      </c>
      <c r="C19" s="47"/>
      <c r="D19" s="47"/>
      <c r="E19" s="47"/>
      <c r="F19" s="47"/>
      <c r="G19" s="47"/>
      <c r="H19" s="47"/>
      <c r="I19" s="47"/>
      <c r="J19" s="47"/>
      <c r="K19" s="47"/>
      <c r="L19" s="47"/>
      <c r="M19" s="47"/>
      <c r="N19" s="47"/>
      <c r="O19" s="47"/>
      <c r="P19" s="47"/>
      <c r="Q19" s="47"/>
      <c r="R19" s="47"/>
      <c r="S19" s="47"/>
      <c r="T19" s="32"/>
    </row>
    <row r="20" spans="2:20" ht="15.5" x14ac:dyDescent="0.35">
      <c r="B20" s="43"/>
      <c r="C20" s="43"/>
      <c r="D20" s="43"/>
      <c r="E20" s="43"/>
      <c r="F20" s="43"/>
      <c r="G20" s="43"/>
      <c r="H20" s="43"/>
      <c r="I20" s="43"/>
      <c r="J20" s="43"/>
      <c r="K20" s="43"/>
      <c r="L20" s="43"/>
      <c r="M20" s="43"/>
      <c r="N20" s="43"/>
      <c r="O20" s="43"/>
      <c r="P20" s="43"/>
      <c r="Q20" s="43"/>
      <c r="R20" s="43"/>
      <c r="S20" s="32"/>
      <c r="T20" s="32"/>
    </row>
    <row r="21" spans="2:20" ht="15.5" x14ac:dyDescent="0.35">
      <c r="B21" s="46" t="s">
        <v>12</v>
      </c>
      <c r="C21" s="46"/>
      <c r="D21" s="46"/>
      <c r="E21" s="46"/>
      <c r="F21" s="46"/>
      <c r="G21" s="46"/>
      <c r="H21" s="46"/>
      <c r="I21" s="46"/>
      <c r="J21" s="46"/>
      <c r="K21" s="46"/>
      <c r="L21" s="46"/>
      <c r="M21" s="46"/>
      <c r="N21" s="46"/>
      <c r="O21" s="46"/>
      <c r="P21" s="46"/>
      <c r="Q21" s="46"/>
      <c r="R21" s="46"/>
      <c r="S21" s="46"/>
      <c r="T21" s="32"/>
    </row>
    <row r="22" spans="2:20" ht="15.5" x14ac:dyDescent="0.35">
      <c r="B22" s="46" t="s">
        <v>13</v>
      </c>
      <c r="C22" s="46"/>
      <c r="D22" s="46"/>
      <c r="E22" s="46"/>
      <c r="F22" s="46"/>
      <c r="G22" s="46"/>
      <c r="H22" s="46"/>
      <c r="I22" s="46"/>
      <c r="J22" s="46"/>
      <c r="K22" s="46"/>
      <c r="L22" s="46"/>
      <c r="M22" s="46"/>
      <c r="N22" s="46"/>
      <c r="O22" s="46"/>
      <c r="P22" s="46"/>
      <c r="Q22" s="46"/>
      <c r="R22" s="46"/>
      <c r="S22" s="46"/>
      <c r="T22" s="32"/>
    </row>
    <row r="23" spans="2:20" ht="15.5" x14ac:dyDescent="0.35">
      <c r="B23" s="46" t="s">
        <v>14</v>
      </c>
      <c r="C23" s="46"/>
      <c r="D23" s="46"/>
      <c r="E23" s="46"/>
      <c r="F23" s="46"/>
      <c r="G23" s="46"/>
      <c r="H23" s="46"/>
      <c r="I23" s="46"/>
      <c r="J23" s="46"/>
      <c r="K23" s="46"/>
      <c r="L23" s="46"/>
      <c r="M23" s="46"/>
      <c r="N23" s="46"/>
      <c r="O23" s="46"/>
      <c r="P23" s="46"/>
      <c r="Q23" s="46"/>
      <c r="R23" s="46"/>
      <c r="S23" s="46"/>
      <c r="T23" s="32"/>
    </row>
    <row r="24" spans="2:20" ht="15.5" x14ac:dyDescent="0.35">
      <c r="B24" s="46" t="s">
        <v>15</v>
      </c>
      <c r="C24" s="46"/>
      <c r="D24" s="46"/>
      <c r="E24" s="46"/>
      <c r="F24" s="46"/>
      <c r="G24" s="46"/>
      <c r="H24" s="46"/>
      <c r="I24" s="46"/>
      <c r="J24" s="46"/>
      <c r="K24" s="46"/>
      <c r="L24" s="46"/>
      <c r="M24" s="46"/>
      <c r="N24" s="46"/>
      <c r="O24" s="46"/>
      <c r="P24" s="46"/>
      <c r="Q24" s="46"/>
      <c r="R24" s="46"/>
      <c r="S24" s="46"/>
      <c r="T24" s="32"/>
    </row>
    <row r="25" spans="2:20" ht="15.5" x14ac:dyDescent="0.35">
      <c r="B25" s="46" t="s">
        <v>16</v>
      </c>
      <c r="C25" s="46"/>
      <c r="D25" s="46"/>
      <c r="E25" s="46"/>
      <c r="F25" s="46"/>
      <c r="G25" s="46"/>
      <c r="H25" s="46"/>
      <c r="I25" s="46"/>
      <c r="J25" s="46"/>
      <c r="K25" s="46"/>
      <c r="L25" s="46"/>
      <c r="M25" s="46"/>
      <c r="N25" s="46"/>
      <c r="O25" s="46"/>
      <c r="P25" s="46"/>
      <c r="Q25" s="46"/>
      <c r="R25" s="46"/>
      <c r="S25" s="46"/>
      <c r="T25" s="32"/>
    </row>
    <row r="26" spans="2:20" ht="15.5" x14ac:dyDescent="0.35">
      <c r="B26" s="46" t="s">
        <v>17</v>
      </c>
      <c r="C26" s="46"/>
      <c r="D26" s="46"/>
      <c r="E26" s="46"/>
      <c r="F26" s="46"/>
      <c r="G26" s="46"/>
      <c r="H26" s="46"/>
      <c r="I26" s="46"/>
      <c r="J26" s="46"/>
      <c r="K26" s="46"/>
      <c r="L26" s="46"/>
      <c r="M26" s="46"/>
      <c r="N26" s="46"/>
      <c r="O26" s="46"/>
      <c r="P26" s="46"/>
      <c r="Q26" s="46"/>
      <c r="R26" s="46"/>
      <c r="S26" s="46"/>
      <c r="T26" s="32"/>
    </row>
    <row r="27" spans="2:20" ht="15.5" x14ac:dyDescent="0.35">
      <c r="B27" s="46" t="s">
        <v>18</v>
      </c>
      <c r="C27" s="46"/>
      <c r="D27" s="46"/>
      <c r="E27" s="46"/>
      <c r="F27" s="46"/>
      <c r="G27" s="46"/>
      <c r="H27" s="46"/>
      <c r="I27" s="46"/>
      <c r="J27" s="46"/>
      <c r="K27" s="46"/>
      <c r="L27" s="46"/>
      <c r="M27" s="46"/>
      <c r="N27" s="46"/>
      <c r="O27" s="46"/>
      <c r="P27" s="46"/>
      <c r="Q27" s="46"/>
      <c r="R27" s="46"/>
      <c r="S27" s="46"/>
      <c r="T27" s="32"/>
    </row>
  </sheetData>
  <autoFilter ref="B2:M2" xr:uid="{5310943C-F379-41A8-BC99-31FED63DD304}"/>
  <mergeCells count="12">
    <mergeCell ref="B26:S26"/>
    <mergeCell ref="B27:S27"/>
    <mergeCell ref="B19:S19"/>
    <mergeCell ref="H1:M1"/>
    <mergeCell ref="E1:G1"/>
    <mergeCell ref="B21:S21"/>
    <mergeCell ref="B22:S22"/>
    <mergeCell ref="B23:S23"/>
    <mergeCell ref="B24:S24"/>
    <mergeCell ref="B25:S25"/>
    <mergeCell ref="C1:D1"/>
    <mergeCell ref="N1:S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254D-983F-47A2-A8F9-081E25B084BB}">
  <dimension ref="A1:K267"/>
  <sheetViews>
    <sheetView zoomScale="90" zoomScaleNormal="90" workbookViewId="0">
      <pane ySplit="2" topLeftCell="A3" activePane="bottomLeft" state="frozen"/>
      <selection activeCell="A2" sqref="A2"/>
      <selection pane="bottomLeft" activeCell="G2" sqref="G1:G1048576"/>
    </sheetView>
  </sheetViews>
  <sheetFormatPr defaultColWidth="9.1796875" defaultRowHeight="14" x14ac:dyDescent="0.35"/>
  <cols>
    <col min="1" max="1" width="7.7265625" style="1" bestFit="1" customWidth="1"/>
    <col min="2" max="2" width="15.26953125" style="1" bestFit="1" customWidth="1"/>
    <col min="3" max="3" width="13.1796875" style="1" bestFit="1" customWidth="1"/>
    <col min="4" max="4" width="13.81640625" style="11" bestFit="1" customWidth="1"/>
    <col min="5" max="5" width="55.453125" style="9" bestFit="1" customWidth="1"/>
    <col min="6" max="6" width="17.7265625" style="1" customWidth="1"/>
    <col min="7" max="7" width="14.54296875" style="1" bestFit="1" customWidth="1"/>
    <col min="8" max="10" width="74.7265625" style="1" customWidth="1"/>
    <col min="11" max="11" width="83.81640625" style="1" bestFit="1" customWidth="1"/>
    <col min="12" max="16384" width="9.1796875" style="1"/>
  </cols>
  <sheetData>
    <row r="1" spans="1:11" ht="25" x14ac:dyDescent="0.35">
      <c r="A1" s="59" t="s">
        <v>19</v>
      </c>
      <c r="B1" s="59"/>
      <c r="C1" s="59"/>
      <c r="D1" s="59"/>
      <c r="E1" s="59"/>
      <c r="F1" s="59"/>
      <c r="G1" s="59"/>
      <c r="H1" s="59"/>
      <c r="I1" s="59"/>
      <c r="J1" s="59"/>
      <c r="K1" s="59"/>
    </row>
    <row r="2" spans="1:11" s="4" customFormat="1" x14ac:dyDescent="0.35">
      <c r="A2" s="45"/>
      <c r="B2" s="45" t="s">
        <v>20</v>
      </c>
      <c r="C2" s="45" t="s">
        <v>21</v>
      </c>
      <c r="D2" s="10" t="s">
        <v>22</v>
      </c>
      <c r="E2" s="45" t="s">
        <v>23</v>
      </c>
      <c r="F2" s="45" t="s">
        <v>24</v>
      </c>
      <c r="G2" s="45" t="s">
        <v>25</v>
      </c>
      <c r="H2" s="45" t="s">
        <v>26</v>
      </c>
      <c r="I2" s="45" t="s">
        <v>27</v>
      </c>
      <c r="J2" s="45" t="s">
        <v>28</v>
      </c>
      <c r="K2" s="45"/>
    </row>
    <row r="3" spans="1:11" x14ac:dyDescent="0.35">
      <c r="A3" s="1" t="e" cm="1" vm="1">
        <f t="array" aca="1" ref="A3" ca="1">+'Priority 1'!A4:J76</f>
        <v>#VALUE!</v>
      </c>
    </row>
    <row r="73" spans="1:1" x14ac:dyDescent="0.35">
      <c r="A73" s="1" t="e" cm="1" vm="2">
        <f t="array" aca="1" ref="A73" ca="1">+'Priority 2'!A4:J153</f>
        <v>#VALUE!</v>
      </c>
    </row>
    <row r="216" spans="1:1" x14ac:dyDescent="0.35">
      <c r="A216" s="1" t="e" cm="1" vm="3">
        <f t="array" aca="1" ref="A216" ca="1">+'Priority 3'!A4:J49</f>
        <v>#VALUE!</v>
      </c>
    </row>
    <row r="258" spans="1:10" ht="70" x14ac:dyDescent="0.35">
      <c r="A258" s="1" t="str" cm="1">
        <f t="array" ref="A258:J267">+'Priority 4'!A8:J17</f>
        <v>Existing</v>
      </c>
      <c r="B258" s="1">
        <v>0</v>
      </c>
      <c r="C258" s="1" t="str">
        <v>Priority 4</v>
      </c>
      <c r="D258" s="11">
        <v>46661</v>
      </c>
      <c r="E258" s="9" t="str">
        <v>AT-AWARENESS AND TRAINING</v>
      </c>
      <c r="F258" s="1">
        <v>0</v>
      </c>
      <c r="G258" s="1">
        <v>0</v>
      </c>
      <c r="H258" s="1" t="str">
        <v>AT-4 TRAINING RECORDS</v>
      </c>
      <c r="I258" s="1" t="str">
        <v>a. Document and monitor information security and privacy training activities, including security and privacy awareness training and specific role-based security and privacy training; and
Read discussion and more information under "Control" section starting on page 26</v>
      </c>
      <c r="J258" s="1">
        <v>0</v>
      </c>
    </row>
    <row r="259" spans="1:10" ht="84" x14ac:dyDescent="0.35">
      <c r="A259" s="1" t="str">
        <v>Existing</v>
      </c>
      <c r="B259" s="1">
        <v>0</v>
      </c>
      <c r="C259" s="1" t="str">
        <v>Priority 4</v>
      </c>
      <c r="D259" s="11">
        <v>46661</v>
      </c>
      <c r="E259" s="9" t="str">
        <v>AU-AUDIT AND ACCOUNTABILITY</v>
      </c>
      <c r="F259" s="1">
        <v>0</v>
      </c>
      <c r="G259" s="1">
        <v>0</v>
      </c>
      <c r="H259" s="1" t="str">
        <v>AU-11 AUDIT RECORD RETENTION</v>
      </c>
      <c r="I259" s="1" t="str">
        <v>Retain audit records for a minimum of one (1) year or until it is determined they are no longer needed for administrative, legal, audit, or other operational purposes to provide support for after-the-fact investigations of incidents and to meet regulatory and organizational information retention requirements.
Read discussion and more information under "Control" section starting on page 43</v>
      </c>
      <c r="J259" s="1">
        <v>0</v>
      </c>
    </row>
    <row r="260" spans="1:10" ht="84" x14ac:dyDescent="0.35">
      <c r="A260" s="1" t="str">
        <v>New</v>
      </c>
      <c r="B260" s="1">
        <v>0</v>
      </c>
      <c r="C260" s="1" t="str">
        <v>Priority 4</v>
      </c>
      <c r="D260" s="11">
        <v>46661</v>
      </c>
      <c r="E260" s="9" t="str">
        <v>CA~ ASSESSMENT, AUTHORIZATION AND MONITORING</v>
      </c>
      <c r="F260" s="1">
        <v>0</v>
      </c>
      <c r="G260" s="1">
        <v>0</v>
      </c>
      <c r="H260" s="1" t="str">
        <v>CA-5 PLAN OF ACTION AND MILESTONES</v>
      </c>
      <c r="I260" s="1" t="str">
        <v>a. Develop a plan of action and milestones for the system to document the planned remediation actions of the organization to correct weaknesses or deficiencies noted during the assessment of the controls and to reduce or eliminate known vulnerabilities in the system; and
Starting on page 61</v>
      </c>
      <c r="J260" s="1">
        <v>0</v>
      </c>
    </row>
    <row r="261" spans="1:10" ht="56" x14ac:dyDescent="0.35">
      <c r="A261" s="1" t="str">
        <v>New</v>
      </c>
      <c r="B261" s="1">
        <v>0</v>
      </c>
      <c r="C261" s="1" t="str">
        <v>Priority 4</v>
      </c>
      <c r="D261" s="11">
        <v>46661</v>
      </c>
      <c r="E261" s="9" t="str">
        <v>MA-MAINTENANCE</v>
      </c>
      <c r="F261" s="1">
        <v>0</v>
      </c>
      <c r="G261" s="1">
        <v>0</v>
      </c>
      <c r="H261" s="1" t="str">
        <v>MA-3 MAINTENANCE TOOLS</v>
      </c>
      <c r="I261" s="1" t="str">
        <v>a. Approve, control, and monitor the use of system maintenance tools; and
b. Review previously approved system maintenance tools prior to each use.
Read discussion and more information under "Control" section starting on page 176</v>
      </c>
      <c r="J261" s="1">
        <v>0</v>
      </c>
    </row>
    <row r="262" spans="1:10" ht="56" x14ac:dyDescent="0.35">
      <c r="A262" s="1" t="str">
        <v>New</v>
      </c>
      <c r="B262" s="1">
        <v>0</v>
      </c>
      <c r="C262" s="1" t="str">
        <v>Priority 4</v>
      </c>
      <c r="D262" s="11">
        <v>46661</v>
      </c>
      <c r="E262" s="9" t="str">
        <v>MA-MAINTENANCE</v>
      </c>
      <c r="F262" s="1">
        <v>0</v>
      </c>
      <c r="G262" s="1">
        <v>0</v>
      </c>
      <c r="H262" s="1" t="str">
        <v>MA-3(1) MAINTENANCE TOOLS | INSPECT TOOLS</v>
      </c>
      <c r="I262" s="1" t="str">
        <v>Inspect the maintenance tools used by maintenance personnel for improper or unauthorized modifications.
Read discussion and more information under "Control" section starting on page 177</v>
      </c>
      <c r="J262" s="1">
        <v>0</v>
      </c>
    </row>
    <row r="263" spans="1:10" ht="56" x14ac:dyDescent="0.35">
      <c r="A263" s="1" t="str">
        <v>New</v>
      </c>
      <c r="B263" s="1">
        <v>0</v>
      </c>
      <c r="C263" s="1" t="str">
        <v>Priority 4</v>
      </c>
      <c r="D263" s="11">
        <v>46661</v>
      </c>
      <c r="E263" s="9" t="str">
        <v>MA-MAINTENANCE</v>
      </c>
      <c r="F263" s="1">
        <v>0</v>
      </c>
      <c r="G263" s="1">
        <v>0</v>
      </c>
      <c r="H263" s="1" t="str">
        <v>MA-3(2) MAINTENANCE TOOLS | INSPECT MEDIA</v>
      </c>
      <c r="I263" s="1" t="str">
        <v>Check media containing diagnostic and test programs for malicious code before the media are used in the system.
Read discussion and more information under "Control" section starting on page 177</v>
      </c>
      <c r="J263" s="1">
        <v>0</v>
      </c>
    </row>
    <row r="264" spans="1:10" ht="112" x14ac:dyDescent="0.35">
      <c r="A264" s="1" t="str">
        <v>New</v>
      </c>
      <c r="B264" s="1">
        <v>0</v>
      </c>
      <c r="C264" s="1" t="str">
        <v>Priority 4</v>
      </c>
      <c r="D264" s="11">
        <v>46661</v>
      </c>
      <c r="E264" s="9" t="str">
        <v>MA-MAINTENANCE</v>
      </c>
      <c r="F264" s="1">
        <v>0</v>
      </c>
      <c r="G264" s="1">
        <v>0</v>
      </c>
      <c r="H264" s="1" t="str">
        <v>MA-3(3) MAINTENANCE TOOLS | PREVENT UNAUTHORIZED REMOVAL</v>
      </c>
      <c r="I264" s="1" t="str">
        <v>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organizational personnel with system maintenance responsibilities explicitly authorizing removal of the equipment from the facility
Read discussion and more information under "Control" section starting on page 177-178</v>
      </c>
      <c r="J264" s="1">
        <v>0</v>
      </c>
    </row>
    <row r="265" spans="1:10" ht="98" x14ac:dyDescent="0.35">
      <c r="A265" s="1" t="str">
        <v>New</v>
      </c>
      <c r="B265" s="1">
        <v>0</v>
      </c>
      <c r="C265" s="1" t="str">
        <v>Priority 4</v>
      </c>
      <c r="D265" s="11">
        <v>46661</v>
      </c>
      <c r="E265" s="9" t="str">
        <v>PE-PHYSICAL AND ENVIRONMENTAL PROTECTION</v>
      </c>
      <c r="F265" s="1">
        <v>0</v>
      </c>
      <c r="G265" s="1">
        <v>0</v>
      </c>
      <c r="H265" s="1" t="str">
        <v>PE-8 VISITOR ACCESS RECORDS</v>
      </c>
      <c r="I265" s="1" t="str">
        <v>a. Maintain visitor access records to the facility where the system resides for one (1) year;
b. Review visitor access records quarterly; and
c. Report anomalies in visitor access records to organizational personnel with physical and environmental protection responsibilities and organizational personnel with information security responsibilities.
Read discussion and more information under "Control" section starting on page 190</v>
      </c>
      <c r="J265" s="1">
        <v>0</v>
      </c>
    </row>
    <row r="266" spans="1:10" ht="70" x14ac:dyDescent="0.35">
      <c r="A266" s="1" t="str">
        <v>New</v>
      </c>
      <c r="B266" s="1">
        <v>0</v>
      </c>
      <c r="C266" s="1" t="str">
        <v>Priority 4</v>
      </c>
      <c r="D266" s="11">
        <v>46661</v>
      </c>
      <c r="E266" s="9" t="str">
        <v>PE-PHYSICAL AND ENVIRONMENTAL PROTECTION</v>
      </c>
      <c r="F266" s="1">
        <v>0</v>
      </c>
      <c r="G266" s="1">
        <v>0</v>
      </c>
      <c r="H266" s="1" t="str">
        <v>PE-8(3) VISITOR ACCESS RECORDS | LIMIT PERSONALLY IDENTIFIABLE INFORMATION ELEMENTS87F87F87F</v>
      </c>
      <c r="I266" s="1" t="str">
        <v>Limit personally identifiable information contained in visitor access records to the minimum PII necessary to achieve the purpose for which it is collected (see Section 4.3).
Note: Access to visitor access records is restricted to authorized agency personnel.
Read discussion and more information under "Control" section starting on page 190</v>
      </c>
      <c r="J266" s="1">
        <v>0</v>
      </c>
    </row>
    <row r="267" spans="1:10" ht="42" x14ac:dyDescent="0.35">
      <c r="A267" s="1" t="str">
        <v>New</v>
      </c>
      <c r="B267" s="1">
        <v>0</v>
      </c>
      <c r="C267" s="1" t="str">
        <v>Priority 4</v>
      </c>
      <c r="D267" s="11">
        <v>46661</v>
      </c>
      <c r="E267" s="9" t="str">
        <v>PL-PLANNING</v>
      </c>
      <c r="F267" s="1">
        <v>0</v>
      </c>
      <c r="G267" s="1">
        <v>0</v>
      </c>
      <c r="H267" s="1" t="str">
        <v>PL-9 CENTRAL MANAGEMENT</v>
      </c>
      <c r="I267" s="1" t="str">
        <v>The CJISSECPOL is centrally managed by the FBI CJIS ISO
Read discussion and more information under "Control" section starting on page 201</v>
      </c>
      <c r="J267" s="1">
        <v>0</v>
      </c>
    </row>
  </sheetData>
  <autoFilter ref="A2:K270" xr:uid="{9EBDA67A-2220-44FD-938A-D0A104C44065}"/>
  <mergeCells count="1">
    <mergeCell ref="A1:K1"/>
  </mergeCells>
  <conditionalFormatting sqref="A3:K270">
    <cfRule type="expression" dxfId="9" priority="1">
      <formula>$A3="New"</formula>
    </cfRule>
    <cfRule type="expression" dxfId="8" priority="2">
      <formula>$A3="Existing"</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A455-DD74-4FF2-93FF-0188D1EFD398}">
  <dimension ref="A1:AC76"/>
  <sheetViews>
    <sheetView zoomScaleNormal="100" workbookViewId="0">
      <selection activeCell="B4" sqref="B4"/>
    </sheetView>
  </sheetViews>
  <sheetFormatPr defaultColWidth="9.1796875" defaultRowHeight="14" x14ac:dyDescent="0.35"/>
  <cols>
    <col min="1" max="1" width="13.26953125" style="1" bestFit="1" customWidth="1"/>
    <col min="2" max="2" width="12.7265625" style="13" bestFit="1" customWidth="1"/>
    <col min="3" max="3" width="8.7265625" style="2" bestFit="1" customWidth="1"/>
    <col min="4" max="4" width="6.81640625" style="2" bestFit="1" customWidth="1"/>
    <col min="5" max="5" width="28.453125" style="1" bestFit="1" customWidth="1"/>
    <col min="6" max="6" width="17" style="1" bestFit="1" customWidth="1"/>
    <col min="7" max="7" width="15" style="1" bestFit="1" customWidth="1"/>
    <col min="8" max="8" width="44.453125" style="1" customWidth="1"/>
    <col min="9" max="9" width="80.26953125" style="1" customWidth="1"/>
    <col min="10" max="10" width="99.453125" style="1" bestFit="1" customWidth="1"/>
    <col min="11" max="11" width="9.1796875" style="1"/>
    <col min="12" max="12" width="8.7265625" style="1" bestFit="1" customWidth="1"/>
    <col min="13" max="13" width="5" style="1" bestFit="1" customWidth="1"/>
    <col min="14" max="14" width="5.1796875" style="1" bestFit="1" customWidth="1"/>
    <col min="15" max="15" width="8.7265625" style="1" bestFit="1" customWidth="1"/>
    <col min="16" max="16" width="5.1796875" style="1" bestFit="1" customWidth="1"/>
    <col min="17" max="17" width="5.81640625" style="1" bestFit="1" customWidth="1"/>
    <col min="18" max="18" width="4.54296875" style="1" bestFit="1" customWidth="1"/>
    <col min="19" max="19" width="3.7265625" style="1" bestFit="1" customWidth="1"/>
    <col min="20" max="20" width="7" style="1" bestFit="1" customWidth="1"/>
    <col min="21" max="21" width="4.7265625" style="1" bestFit="1" customWidth="1"/>
    <col min="22" max="22" width="9.26953125" style="1" bestFit="1" customWidth="1"/>
    <col min="23" max="23" width="5.81640625" style="1" bestFit="1" customWidth="1"/>
    <col min="24" max="16384" width="9.1796875" style="1"/>
  </cols>
  <sheetData>
    <row r="1" spans="1:29" x14ac:dyDescent="0.35">
      <c r="M1" s="61" t="s">
        <v>29</v>
      </c>
      <c r="N1" s="61"/>
      <c r="O1" s="61" t="s">
        <v>30</v>
      </c>
      <c r="P1" s="61"/>
      <c r="Q1" s="15"/>
      <c r="R1" s="62" t="s">
        <v>31</v>
      </c>
      <c r="S1" s="62"/>
      <c r="T1" s="62"/>
      <c r="U1" s="62"/>
      <c r="V1" s="62"/>
      <c r="W1" s="62"/>
      <c r="X1" s="63" t="s">
        <v>3</v>
      </c>
      <c r="Y1" s="63"/>
      <c r="Z1" s="63"/>
      <c r="AA1" s="63"/>
      <c r="AB1" s="63"/>
      <c r="AC1" s="63"/>
    </row>
    <row r="2" spans="1:29" s="3" customFormat="1" ht="18" x14ac:dyDescent="0.35">
      <c r="A2" s="60" t="s">
        <v>32</v>
      </c>
      <c r="B2" s="60"/>
      <c r="C2" s="60"/>
      <c r="D2" s="60"/>
      <c r="E2" s="60"/>
      <c r="F2" s="60"/>
      <c r="G2" s="60"/>
      <c r="H2" s="60"/>
      <c r="I2" s="60"/>
      <c r="J2" s="60"/>
      <c r="L2" s="15" t="s">
        <v>21</v>
      </c>
      <c r="M2" s="44" t="s">
        <v>6</v>
      </c>
      <c r="N2" s="44" t="s">
        <v>33</v>
      </c>
      <c r="O2" s="17" t="s">
        <v>34</v>
      </c>
      <c r="P2" s="17" t="s">
        <v>35</v>
      </c>
      <c r="Q2" s="17" t="s">
        <v>9</v>
      </c>
      <c r="R2" s="18" t="s">
        <v>36</v>
      </c>
      <c r="S2" s="18" t="s">
        <v>37</v>
      </c>
      <c r="T2" s="18" t="s">
        <v>38</v>
      </c>
      <c r="U2" s="18" t="s">
        <v>39</v>
      </c>
      <c r="V2" s="18" t="s">
        <v>40</v>
      </c>
      <c r="W2" s="18" t="s">
        <v>9</v>
      </c>
      <c r="X2" s="36" t="s">
        <v>5</v>
      </c>
      <c r="Y2" s="36" t="s">
        <v>623</v>
      </c>
      <c r="Z2" s="36" t="s">
        <v>6</v>
      </c>
      <c r="AA2" s="36" t="s">
        <v>622</v>
      </c>
      <c r="AB2" s="36" t="s">
        <v>8</v>
      </c>
      <c r="AC2" s="36" t="s">
        <v>9</v>
      </c>
    </row>
    <row r="3" spans="1:29" ht="28" x14ac:dyDescent="0.35">
      <c r="A3" s="45" t="s">
        <v>41</v>
      </c>
      <c r="B3" s="12" t="s">
        <v>42</v>
      </c>
      <c r="C3" s="45"/>
      <c r="D3" s="45"/>
      <c r="E3" s="45" t="s">
        <v>43</v>
      </c>
      <c r="F3" s="45" t="s">
        <v>24</v>
      </c>
      <c r="G3" s="45" t="s">
        <v>25</v>
      </c>
      <c r="H3" s="45" t="s">
        <v>44</v>
      </c>
      <c r="I3" s="45" t="s">
        <v>45</v>
      </c>
      <c r="J3" s="45" t="s">
        <v>46</v>
      </c>
      <c r="L3" s="15" t="s">
        <v>47</v>
      </c>
      <c r="M3" s="15">
        <f>COUNTIF(G4:G76,"CJIS/Cyber")</f>
        <v>0</v>
      </c>
      <c r="N3" s="15">
        <f>COUNTIF(G4:G76,"CJIS")</f>
        <v>0</v>
      </c>
      <c r="O3" s="15">
        <f>COUNTIF(A4:A76,"Existing")</f>
        <v>34</v>
      </c>
      <c r="P3" s="15">
        <f>COUNTIF(A4:A76,"New")</f>
        <v>39</v>
      </c>
      <c r="Q3" s="15">
        <f>+O3+P3</f>
        <v>73</v>
      </c>
      <c r="R3" s="14">
        <f>COUNTIF(B4:B76,"Y")</f>
        <v>0</v>
      </c>
      <c r="S3" s="14">
        <f>COUNTIF(B4:B76,"N")</f>
        <v>0</v>
      </c>
      <c r="T3" s="14">
        <f>COUNTIF(B4:B76,"P")</f>
        <v>0</v>
      </c>
      <c r="U3" s="14">
        <f>COUNTIF(B4:B76,"NA")</f>
        <v>0</v>
      </c>
      <c r="V3" s="14">
        <f>COUNTIF(B4:B76,"Not Sure")</f>
        <v>0</v>
      </c>
      <c r="W3" s="14">
        <f>+R3+S3+T3+V3</f>
        <v>0</v>
      </c>
      <c r="X3" s="37">
        <f>COUNTIF(F4:F76,"Policy")</f>
        <v>0</v>
      </c>
      <c r="Y3" s="37">
        <f>COUNTIF(F4:F76,"Implement")</f>
        <v>0</v>
      </c>
      <c r="Z3" s="37">
        <f>COUNTIF(F4:F76,"Policy / Implement")</f>
        <v>0</v>
      </c>
      <c r="AA3" s="37">
        <f>COUNTIF(F4:F76,"Implemented")</f>
        <v>0</v>
      </c>
      <c r="AB3" s="37">
        <f>COUNTIF(F4:F76,"")</f>
        <v>73</v>
      </c>
      <c r="AC3" s="37">
        <f>SUM(X3:AB3)</f>
        <v>73</v>
      </c>
    </row>
    <row r="4" spans="1:29" ht="84" x14ac:dyDescent="0.35">
      <c r="A4" s="1" t="s">
        <v>34</v>
      </c>
      <c r="C4" s="2" t="s">
        <v>47</v>
      </c>
      <c r="D4" s="6">
        <v>45566</v>
      </c>
      <c r="E4" s="1" t="s">
        <v>48</v>
      </c>
      <c r="H4" s="1" t="s">
        <v>49</v>
      </c>
      <c r="I4" s="1" t="s">
        <v>50</v>
      </c>
    </row>
    <row r="5" spans="1:29" ht="56" x14ac:dyDescent="0.35">
      <c r="A5" s="1" t="s">
        <v>35</v>
      </c>
      <c r="C5" s="2" t="s">
        <v>47</v>
      </c>
      <c r="D5" s="6">
        <v>45566</v>
      </c>
      <c r="E5" s="1" t="s">
        <v>48</v>
      </c>
      <c r="H5" s="1" t="s">
        <v>51</v>
      </c>
      <c r="I5" s="1" t="s">
        <v>52</v>
      </c>
    </row>
    <row r="6" spans="1:29" ht="42" x14ac:dyDescent="0.35">
      <c r="A6" s="1" t="s">
        <v>35</v>
      </c>
      <c r="C6" s="2" t="s">
        <v>47</v>
      </c>
      <c r="D6" s="6">
        <v>45566</v>
      </c>
      <c r="E6" s="1" t="s">
        <v>48</v>
      </c>
      <c r="H6" s="1" t="s">
        <v>53</v>
      </c>
      <c r="I6" s="1" t="s">
        <v>54</v>
      </c>
    </row>
    <row r="7" spans="1:29" ht="42" x14ac:dyDescent="0.35">
      <c r="A7" s="1" t="s">
        <v>35</v>
      </c>
      <c r="C7" s="2" t="s">
        <v>47</v>
      </c>
      <c r="D7" s="6">
        <v>45566</v>
      </c>
      <c r="E7" s="1" t="s">
        <v>48</v>
      </c>
      <c r="H7" s="1" t="s">
        <v>55</v>
      </c>
      <c r="I7" s="1" t="s">
        <v>56</v>
      </c>
    </row>
    <row r="8" spans="1:29" ht="42" x14ac:dyDescent="0.35">
      <c r="A8" s="1" t="s">
        <v>35</v>
      </c>
      <c r="C8" s="2" t="s">
        <v>47</v>
      </c>
      <c r="D8" s="6">
        <v>45566</v>
      </c>
      <c r="E8" s="1" t="s">
        <v>48</v>
      </c>
      <c r="H8" s="1" t="s">
        <v>57</v>
      </c>
      <c r="I8" s="1" t="s">
        <v>58</v>
      </c>
    </row>
    <row r="9" spans="1:29" ht="42" x14ac:dyDescent="0.35">
      <c r="A9" s="1" t="s">
        <v>35</v>
      </c>
      <c r="C9" s="2" t="s">
        <v>47</v>
      </c>
      <c r="D9" s="6">
        <v>45566</v>
      </c>
      <c r="E9" s="1" t="s">
        <v>48</v>
      </c>
      <c r="H9" s="1" t="s">
        <v>59</v>
      </c>
      <c r="I9" s="1" t="s">
        <v>60</v>
      </c>
    </row>
    <row r="10" spans="1:29" ht="56" x14ac:dyDescent="0.35">
      <c r="A10" s="1" t="s">
        <v>35</v>
      </c>
      <c r="C10" s="2" t="s">
        <v>47</v>
      </c>
      <c r="D10" s="6">
        <v>45566</v>
      </c>
      <c r="E10" s="1" t="s">
        <v>48</v>
      </c>
      <c r="H10" s="1" t="s">
        <v>61</v>
      </c>
      <c r="I10" s="1" t="s">
        <v>62</v>
      </c>
    </row>
    <row r="11" spans="1:29" ht="56" x14ac:dyDescent="0.35">
      <c r="A11" s="1" t="s">
        <v>34</v>
      </c>
      <c r="C11" s="2" t="s">
        <v>47</v>
      </c>
      <c r="D11" s="6">
        <v>45566</v>
      </c>
      <c r="E11" s="1" t="s">
        <v>48</v>
      </c>
      <c r="H11" s="1" t="s">
        <v>63</v>
      </c>
      <c r="I11" s="1" t="s">
        <v>64</v>
      </c>
    </row>
    <row r="12" spans="1:29" ht="56" x14ac:dyDescent="0.35">
      <c r="A12" s="1" t="s">
        <v>34</v>
      </c>
      <c r="C12" s="2" t="s">
        <v>47</v>
      </c>
      <c r="D12" s="6">
        <v>45566</v>
      </c>
      <c r="E12" s="1" t="s">
        <v>48</v>
      </c>
      <c r="H12" s="1" t="s">
        <v>65</v>
      </c>
      <c r="I12" s="1" t="s">
        <v>66</v>
      </c>
    </row>
    <row r="13" spans="1:29" ht="98" x14ac:dyDescent="0.35">
      <c r="A13" s="1" t="s">
        <v>34</v>
      </c>
      <c r="C13" s="2" t="s">
        <v>47</v>
      </c>
      <c r="D13" s="6">
        <v>45566</v>
      </c>
      <c r="E13" s="1" t="s">
        <v>48</v>
      </c>
      <c r="H13" s="1" t="s">
        <v>67</v>
      </c>
      <c r="I13" s="1" t="s">
        <v>68</v>
      </c>
    </row>
    <row r="14" spans="1:29" ht="70" x14ac:dyDescent="0.35">
      <c r="A14" s="1" t="s">
        <v>34</v>
      </c>
      <c r="C14" s="2" t="s">
        <v>47</v>
      </c>
      <c r="D14" s="6">
        <v>45566</v>
      </c>
      <c r="E14" s="1" t="s">
        <v>48</v>
      </c>
      <c r="H14" s="1" t="s">
        <v>69</v>
      </c>
      <c r="I14" s="1" t="s">
        <v>70</v>
      </c>
    </row>
    <row r="15" spans="1:29" ht="56" x14ac:dyDescent="0.35">
      <c r="A15" s="1" t="s">
        <v>34</v>
      </c>
      <c r="C15" s="2" t="s">
        <v>47</v>
      </c>
      <c r="D15" s="6">
        <v>45566</v>
      </c>
      <c r="E15" s="1" t="s">
        <v>48</v>
      </c>
      <c r="H15" s="1" t="s">
        <v>71</v>
      </c>
      <c r="I15" s="1" t="s">
        <v>72</v>
      </c>
    </row>
    <row r="16" spans="1:29" ht="84" x14ac:dyDescent="0.35">
      <c r="A16" s="1" t="s">
        <v>34</v>
      </c>
      <c r="C16" s="2" t="s">
        <v>47</v>
      </c>
      <c r="D16" s="6">
        <v>45566</v>
      </c>
      <c r="E16" s="1" t="s">
        <v>48</v>
      </c>
      <c r="H16" s="1" t="s">
        <v>73</v>
      </c>
      <c r="I16" s="1" t="s">
        <v>74</v>
      </c>
    </row>
    <row r="17" spans="1:9" ht="70" x14ac:dyDescent="0.35">
      <c r="A17" s="1" t="s">
        <v>34</v>
      </c>
      <c r="C17" s="2" t="s">
        <v>47</v>
      </c>
      <c r="D17" s="6">
        <v>45566</v>
      </c>
      <c r="E17" s="1" t="s">
        <v>48</v>
      </c>
      <c r="H17" s="1" t="s">
        <v>75</v>
      </c>
      <c r="I17" s="1" t="s">
        <v>76</v>
      </c>
    </row>
    <row r="18" spans="1:9" ht="42" x14ac:dyDescent="0.35">
      <c r="A18" s="1" t="s">
        <v>34</v>
      </c>
      <c r="C18" s="2" t="s">
        <v>47</v>
      </c>
      <c r="D18" s="6">
        <v>45566</v>
      </c>
      <c r="E18" s="1" t="s">
        <v>48</v>
      </c>
      <c r="H18" s="1" t="s">
        <v>77</v>
      </c>
      <c r="I18" s="1" t="s">
        <v>78</v>
      </c>
    </row>
    <row r="19" spans="1:9" ht="84" x14ac:dyDescent="0.35">
      <c r="A19" s="1" t="s">
        <v>34</v>
      </c>
      <c r="C19" s="2" t="s">
        <v>47</v>
      </c>
      <c r="D19" s="6">
        <v>45566</v>
      </c>
      <c r="E19" s="1" t="s">
        <v>48</v>
      </c>
      <c r="H19" s="1" t="s">
        <v>79</v>
      </c>
      <c r="I19" s="1" t="s">
        <v>80</v>
      </c>
    </row>
    <row r="20" spans="1:9" ht="42" x14ac:dyDescent="0.35">
      <c r="A20" s="1" t="s">
        <v>34</v>
      </c>
      <c r="C20" s="2" t="s">
        <v>47</v>
      </c>
      <c r="D20" s="6">
        <v>45566</v>
      </c>
      <c r="E20" s="1" t="s">
        <v>48</v>
      </c>
      <c r="H20" s="1" t="s">
        <v>81</v>
      </c>
      <c r="I20" s="1" t="s">
        <v>82</v>
      </c>
    </row>
    <row r="21" spans="1:9" ht="42" x14ac:dyDescent="0.35">
      <c r="A21" s="1" t="s">
        <v>34</v>
      </c>
      <c r="C21" s="2" t="s">
        <v>47</v>
      </c>
      <c r="D21" s="6">
        <v>45566</v>
      </c>
      <c r="E21" s="1" t="s">
        <v>48</v>
      </c>
      <c r="H21" s="1" t="s">
        <v>83</v>
      </c>
      <c r="I21" s="1" t="s">
        <v>84</v>
      </c>
    </row>
    <row r="22" spans="1:9" ht="70" x14ac:dyDescent="0.35">
      <c r="A22" s="1" t="s">
        <v>34</v>
      </c>
      <c r="C22" s="2" t="s">
        <v>47</v>
      </c>
      <c r="D22" s="6">
        <v>45566</v>
      </c>
      <c r="E22" s="1" t="s">
        <v>48</v>
      </c>
      <c r="H22" s="1" t="s">
        <v>85</v>
      </c>
      <c r="I22" s="1" t="s">
        <v>86</v>
      </c>
    </row>
    <row r="23" spans="1:9" ht="42" x14ac:dyDescent="0.35">
      <c r="A23" s="1" t="s">
        <v>34</v>
      </c>
      <c r="C23" s="2" t="s">
        <v>47</v>
      </c>
      <c r="D23" s="6">
        <v>45566</v>
      </c>
      <c r="E23" s="1" t="s">
        <v>48</v>
      </c>
      <c r="H23" s="1" t="s">
        <v>87</v>
      </c>
      <c r="I23" s="1" t="s">
        <v>88</v>
      </c>
    </row>
    <row r="24" spans="1:9" ht="56" x14ac:dyDescent="0.35">
      <c r="A24" s="1" t="s">
        <v>34</v>
      </c>
      <c r="C24" s="2" t="s">
        <v>47</v>
      </c>
      <c r="D24" s="6">
        <v>45566</v>
      </c>
      <c r="E24" s="1" t="s">
        <v>48</v>
      </c>
      <c r="H24" s="1" t="s">
        <v>89</v>
      </c>
      <c r="I24" s="1" t="s">
        <v>90</v>
      </c>
    </row>
    <row r="25" spans="1:9" ht="42" x14ac:dyDescent="0.35">
      <c r="A25" s="1" t="s">
        <v>34</v>
      </c>
      <c r="C25" s="2" t="s">
        <v>47</v>
      </c>
      <c r="D25" s="6">
        <v>45566</v>
      </c>
      <c r="E25" s="1" t="s">
        <v>48</v>
      </c>
      <c r="H25" s="1" t="s">
        <v>91</v>
      </c>
      <c r="I25" s="1" t="s">
        <v>92</v>
      </c>
    </row>
    <row r="26" spans="1:9" ht="84" x14ac:dyDescent="0.35">
      <c r="A26" s="1" t="s">
        <v>34</v>
      </c>
      <c r="C26" s="2" t="s">
        <v>47</v>
      </c>
      <c r="D26" s="6">
        <v>45566</v>
      </c>
      <c r="E26" s="1" t="s">
        <v>48</v>
      </c>
      <c r="H26" s="1" t="s">
        <v>93</v>
      </c>
      <c r="I26" s="1" t="s">
        <v>94</v>
      </c>
    </row>
    <row r="27" spans="1:9" ht="140" x14ac:dyDescent="0.35">
      <c r="A27" s="1" t="s">
        <v>34</v>
      </c>
      <c r="C27" s="2" t="s">
        <v>47</v>
      </c>
      <c r="D27" s="6">
        <v>45566</v>
      </c>
      <c r="E27" s="1" t="s">
        <v>48</v>
      </c>
      <c r="H27" s="1" t="s">
        <v>95</v>
      </c>
      <c r="I27" s="1" t="s">
        <v>96</v>
      </c>
    </row>
    <row r="28" spans="1:9" ht="112" x14ac:dyDescent="0.35">
      <c r="A28" s="1" t="s">
        <v>34</v>
      </c>
      <c r="C28" s="2" t="s">
        <v>47</v>
      </c>
      <c r="D28" s="6">
        <v>45566</v>
      </c>
      <c r="E28" s="1" t="s">
        <v>48</v>
      </c>
      <c r="H28" s="1" t="s">
        <v>97</v>
      </c>
      <c r="I28" s="1" t="s">
        <v>98</v>
      </c>
    </row>
    <row r="29" spans="1:9" ht="56" x14ac:dyDescent="0.35">
      <c r="A29" s="1" t="s">
        <v>35</v>
      </c>
      <c r="C29" s="2" t="s">
        <v>47</v>
      </c>
      <c r="D29" s="6">
        <v>45566</v>
      </c>
      <c r="E29" s="1" t="s">
        <v>48</v>
      </c>
      <c r="H29" s="1" t="s">
        <v>99</v>
      </c>
      <c r="I29" s="1" t="s">
        <v>100</v>
      </c>
    </row>
    <row r="30" spans="1:9" ht="56" x14ac:dyDescent="0.35">
      <c r="A30" s="1" t="s">
        <v>35</v>
      </c>
      <c r="C30" s="2" t="s">
        <v>47</v>
      </c>
      <c r="D30" s="6">
        <v>45566</v>
      </c>
      <c r="E30" s="1" t="s">
        <v>624</v>
      </c>
      <c r="H30" s="1" t="s">
        <v>625</v>
      </c>
      <c r="I30" s="1" t="s">
        <v>626</v>
      </c>
    </row>
    <row r="31" spans="1:9" ht="112" x14ac:dyDescent="0.35">
      <c r="A31" s="1" t="s">
        <v>35</v>
      </c>
      <c r="C31" s="2" t="s">
        <v>47</v>
      </c>
      <c r="D31" s="6">
        <v>45566</v>
      </c>
      <c r="E31" s="1" t="s">
        <v>624</v>
      </c>
      <c r="H31" s="1" t="s">
        <v>627</v>
      </c>
      <c r="I31" s="1" t="s">
        <v>628</v>
      </c>
    </row>
    <row r="32" spans="1:9" ht="56" x14ac:dyDescent="0.35">
      <c r="A32" s="1" t="s">
        <v>35</v>
      </c>
      <c r="C32" s="2" t="s">
        <v>47</v>
      </c>
      <c r="D32" s="6">
        <v>45566</v>
      </c>
      <c r="E32" s="1" t="s">
        <v>624</v>
      </c>
      <c r="H32" s="1" t="s">
        <v>630</v>
      </c>
      <c r="I32" s="1" t="s">
        <v>629</v>
      </c>
    </row>
    <row r="33" spans="1:9" ht="70" x14ac:dyDescent="0.35">
      <c r="A33" s="1" t="s">
        <v>34</v>
      </c>
      <c r="C33" s="2" t="s">
        <v>47</v>
      </c>
      <c r="D33" s="6">
        <v>45566</v>
      </c>
      <c r="E33" s="1" t="s">
        <v>101</v>
      </c>
      <c r="H33" s="1" t="s">
        <v>102</v>
      </c>
      <c r="I33" s="1" t="s">
        <v>103</v>
      </c>
    </row>
    <row r="34" spans="1:9" ht="70" x14ac:dyDescent="0.35">
      <c r="A34" s="1" t="s">
        <v>35</v>
      </c>
      <c r="C34" s="2" t="s">
        <v>47</v>
      </c>
      <c r="D34" s="6">
        <v>45566</v>
      </c>
      <c r="E34" s="1" t="s">
        <v>101</v>
      </c>
      <c r="H34" s="1" t="s">
        <v>104</v>
      </c>
      <c r="I34" s="1" t="s">
        <v>105</v>
      </c>
    </row>
    <row r="35" spans="1:9" ht="56" x14ac:dyDescent="0.35">
      <c r="A35" s="1" t="s">
        <v>35</v>
      </c>
      <c r="C35" s="2" t="s">
        <v>47</v>
      </c>
      <c r="D35" s="6">
        <v>45566</v>
      </c>
      <c r="E35" s="1" t="s">
        <v>101</v>
      </c>
      <c r="H35" s="1" t="s">
        <v>106</v>
      </c>
      <c r="I35" s="1" t="s">
        <v>107</v>
      </c>
    </row>
    <row r="36" spans="1:9" ht="56" x14ac:dyDescent="0.35">
      <c r="A36" s="1" t="s">
        <v>34</v>
      </c>
      <c r="C36" s="2" t="s">
        <v>47</v>
      </c>
      <c r="D36" s="6">
        <v>45566</v>
      </c>
      <c r="E36" s="1" t="s">
        <v>101</v>
      </c>
      <c r="H36" s="1" t="s">
        <v>108</v>
      </c>
      <c r="I36" s="1" t="s">
        <v>109</v>
      </c>
    </row>
    <row r="37" spans="1:9" ht="56" x14ac:dyDescent="0.35">
      <c r="A37" s="1" t="s">
        <v>34</v>
      </c>
      <c r="C37" s="2" t="s">
        <v>47</v>
      </c>
      <c r="D37" s="6">
        <v>45566</v>
      </c>
      <c r="E37" s="1" t="s">
        <v>101</v>
      </c>
      <c r="H37" s="1" t="s">
        <v>110</v>
      </c>
      <c r="I37" s="1" t="s">
        <v>111</v>
      </c>
    </row>
    <row r="38" spans="1:9" ht="98" x14ac:dyDescent="0.35">
      <c r="A38" s="1" t="s">
        <v>35</v>
      </c>
      <c r="C38" s="2" t="s">
        <v>47</v>
      </c>
      <c r="D38" s="6">
        <v>45566</v>
      </c>
      <c r="E38" s="1" t="s">
        <v>101</v>
      </c>
      <c r="H38" s="1" t="s">
        <v>112</v>
      </c>
      <c r="I38" s="1" t="s">
        <v>113</v>
      </c>
    </row>
    <row r="39" spans="1:9" ht="56" x14ac:dyDescent="0.35">
      <c r="A39" s="1" t="s">
        <v>34</v>
      </c>
      <c r="C39" s="2" t="s">
        <v>47</v>
      </c>
      <c r="D39" s="6">
        <v>45566</v>
      </c>
      <c r="E39" s="1" t="s">
        <v>101</v>
      </c>
      <c r="H39" s="1" t="s">
        <v>114</v>
      </c>
      <c r="I39" s="1" t="s">
        <v>115</v>
      </c>
    </row>
    <row r="40" spans="1:9" ht="56" x14ac:dyDescent="0.35">
      <c r="A40" s="1" t="s">
        <v>34</v>
      </c>
      <c r="C40" s="2" t="s">
        <v>47</v>
      </c>
      <c r="D40" s="6">
        <v>45566</v>
      </c>
      <c r="E40" s="1" t="s">
        <v>101</v>
      </c>
      <c r="H40" s="1" t="s">
        <v>116</v>
      </c>
      <c r="I40" s="1" t="s">
        <v>117</v>
      </c>
    </row>
    <row r="41" spans="1:9" ht="56" x14ac:dyDescent="0.35">
      <c r="A41" s="1" t="s">
        <v>35</v>
      </c>
      <c r="C41" s="2" t="s">
        <v>47</v>
      </c>
      <c r="D41" s="6">
        <v>45566</v>
      </c>
      <c r="E41" s="1" t="s">
        <v>101</v>
      </c>
      <c r="H41" s="1" t="s">
        <v>118</v>
      </c>
      <c r="I41" s="1" t="s">
        <v>119</v>
      </c>
    </row>
    <row r="42" spans="1:9" ht="42" x14ac:dyDescent="0.35">
      <c r="A42" s="1" t="s">
        <v>35</v>
      </c>
      <c r="C42" s="2" t="s">
        <v>47</v>
      </c>
      <c r="D42" s="6">
        <v>45566</v>
      </c>
      <c r="E42" s="1" t="s">
        <v>101</v>
      </c>
      <c r="H42" s="1" t="s">
        <v>120</v>
      </c>
      <c r="I42" s="1" t="s">
        <v>121</v>
      </c>
    </row>
    <row r="43" spans="1:9" ht="42" x14ac:dyDescent="0.35">
      <c r="A43" s="1" t="s">
        <v>35</v>
      </c>
      <c r="C43" s="2" t="s">
        <v>47</v>
      </c>
      <c r="D43" s="6">
        <v>45566</v>
      </c>
      <c r="E43" s="1" t="s">
        <v>101</v>
      </c>
      <c r="H43" s="1" t="s">
        <v>122</v>
      </c>
      <c r="I43" s="1" t="s">
        <v>123</v>
      </c>
    </row>
    <row r="44" spans="1:9" ht="56" x14ac:dyDescent="0.35">
      <c r="A44" s="1" t="s">
        <v>35</v>
      </c>
      <c r="C44" s="2" t="s">
        <v>47</v>
      </c>
      <c r="D44" s="6">
        <v>45566</v>
      </c>
      <c r="E44" s="1" t="s">
        <v>101</v>
      </c>
      <c r="H44" s="1" t="s">
        <v>124</v>
      </c>
      <c r="I44" s="1" t="s">
        <v>125</v>
      </c>
    </row>
    <row r="45" spans="1:9" ht="56" x14ac:dyDescent="0.35">
      <c r="A45" s="1" t="s">
        <v>35</v>
      </c>
      <c r="C45" s="2" t="s">
        <v>47</v>
      </c>
      <c r="D45" s="6">
        <v>45566</v>
      </c>
      <c r="E45" s="1" t="s">
        <v>101</v>
      </c>
      <c r="H45" s="1" t="s">
        <v>126</v>
      </c>
      <c r="I45" s="1" t="s">
        <v>127</v>
      </c>
    </row>
    <row r="46" spans="1:9" ht="56" x14ac:dyDescent="0.35">
      <c r="A46" s="1" t="s">
        <v>34</v>
      </c>
      <c r="C46" s="2" t="s">
        <v>47</v>
      </c>
      <c r="D46" s="6">
        <v>45566</v>
      </c>
      <c r="E46" s="1" t="s">
        <v>128</v>
      </c>
      <c r="H46" s="1" t="s">
        <v>129</v>
      </c>
      <c r="I46" s="1" t="s">
        <v>130</v>
      </c>
    </row>
    <row r="47" spans="1:9" ht="56" x14ac:dyDescent="0.35">
      <c r="A47" s="1" t="s">
        <v>35</v>
      </c>
      <c r="C47" s="2" t="s">
        <v>47</v>
      </c>
      <c r="D47" s="6">
        <v>45566</v>
      </c>
      <c r="E47" s="1" t="s">
        <v>128</v>
      </c>
      <c r="H47" s="1" t="s">
        <v>131</v>
      </c>
      <c r="I47" s="1" t="s">
        <v>132</v>
      </c>
    </row>
    <row r="48" spans="1:9" ht="56" x14ac:dyDescent="0.35">
      <c r="A48" s="1" t="s">
        <v>35</v>
      </c>
      <c r="C48" s="2" t="s">
        <v>47</v>
      </c>
      <c r="D48" s="6">
        <v>45566</v>
      </c>
      <c r="E48" s="1" t="s">
        <v>128</v>
      </c>
      <c r="H48" s="1" t="s">
        <v>133</v>
      </c>
      <c r="I48" s="1" t="s">
        <v>134</v>
      </c>
    </row>
    <row r="49" spans="1:9" ht="56" x14ac:dyDescent="0.35">
      <c r="A49" s="1" t="s">
        <v>35</v>
      </c>
      <c r="C49" s="2" t="s">
        <v>47</v>
      </c>
      <c r="D49" s="6">
        <v>45566</v>
      </c>
      <c r="E49" s="1" t="s">
        <v>128</v>
      </c>
      <c r="H49" s="1" t="s">
        <v>135</v>
      </c>
      <c r="I49" s="1" t="s">
        <v>136</v>
      </c>
    </row>
    <row r="50" spans="1:9" ht="42" x14ac:dyDescent="0.35">
      <c r="A50" s="1" t="s">
        <v>35</v>
      </c>
      <c r="C50" s="2" t="s">
        <v>47</v>
      </c>
      <c r="D50" s="6">
        <v>45566</v>
      </c>
      <c r="E50" s="1" t="s">
        <v>128</v>
      </c>
      <c r="H50" s="1" t="s">
        <v>137</v>
      </c>
      <c r="I50" s="1" t="s">
        <v>138</v>
      </c>
    </row>
    <row r="51" spans="1:9" ht="56" x14ac:dyDescent="0.35">
      <c r="A51" s="1" t="s">
        <v>35</v>
      </c>
      <c r="C51" s="2" t="s">
        <v>47</v>
      </c>
      <c r="D51" s="6">
        <v>45566</v>
      </c>
      <c r="E51" s="1" t="s">
        <v>128</v>
      </c>
      <c r="H51" s="1" t="s">
        <v>139</v>
      </c>
      <c r="I51" s="1" t="s">
        <v>140</v>
      </c>
    </row>
    <row r="52" spans="1:9" ht="42" x14ac:dyDescent="0.35">
      <c r="A52" s="1" t="s">
        <v>35</v>
      </c>
      <c r="C52" s="2" t="s">
        <v>47</v>
      </c>
      <c r="D52" s="6">
        <v>45566</v>
      </c>
      <c r="E52" s="1" t="s">
        <v>128</v>
      </c>
      <c r="H52" s="1" t="s">
        <v>141</v>
      </c>
      <c r="I52" s="1" t="s">
        <v>142</v>
      </c>
    </row>
    <row r="53" spans="1:9" ht="42" x14ac:dyDescent="0.35">
      <c r="A53" s="1" t="s">
        <v>34</v>
      </c>
      <c r="C53" s="2" t="s">
        <v>47</v>
      </c>
      <c r="D53" s="6">
        <v>45566</v>
      </c>
      <c r="E53" s="1" t="s">
        <v>128</v>
      </c>
      <c r="H53" s="1" t="s">
        <v>143</v>
      </c>
      <c r="I53" s="1" t="s">
        <v>144</v>
      </c>
    </row>
    <row r="54" spans="1:9" ht="56" x14ac:dyDescent="0.35">
      <c r="A54" s="1" t="s">
        <v>34</v>
      </c>
      <c r="C54" s="2" t="s">
        <v>47</v>
      </c>
      <c r="D54" s="6">
        <v>45566</v>
      </c>
      <c r="E54" s="1" t="s">
        <v>128</v>
      </c>
      <c r="H54" s="1" t="s">
        <v>145</v>
      </c>
      <c r="I54" s="1" t="s">
        <v>146</v>
      </c>
    </row>
    <row r="55" spans="1:9" ht="56" x14ac:dyDescent="0.35">
      <c r="A55" s="1" t="s">
        <v>35</v>
      </c>
      <c r="C55" s="2" t="s">
        <v>47</v>
      </c>
      <c r="D55" s="6">
        <v>45566</v>
      </c>
      <c r="E55" s="1" t="s">
        <v>147</v>
      </c>
      <c r="H55" s="1" t="s">
        <v>148</v>
      </c>
      <c r="I55" s="1" t="s">
        <v>149</v>
      </c>
    </row>
    <row r="56" spans="1:9" ht="56" x14ac:dyDescent="0.35">
      <c r="A56" s="1" t="s">
        <v>35</v>
      </c>
      <c r="C56" s="2" t="s">
        <v>47</v>
      </c>
      <c r="D56" s="6">
        <v>45566</v>
      </c>
      <c r="E56" s="1" t="s">
        <v>147</v>
      </c>
      <c r="H56" s="1" t="s">
        <v>150</v>
      </c>
      <c r="I56" s="1" t="s">
        <v>151</v>
      </c>
    </row>
    <row r="57" spans="1:9" ht="56" x14ac:dyDescent="0.35">
      <c r="A57" s="1" t="s">
        <v>35</v>
      </c>
      <c r="C57" s="2" t="s">
        <v>47</v>
      </c>
      <c r="D57" s="6">
        <v>45566</v>
      </c>
      <c r="E57" s="1" t="s">
        <v>147</v>
      </c>
      <c r="H57" s="1" t="s">
        <v>152</v>
      </c>
      <c r="I57" s="1" t="s">
        <v>153</v>
      </c>
    </row>
    <row r="58" spans="1:9" ht="56" x14ac:dyDescent="0.35">
      <c r="A58" s="1" t="s">
        <v>35</v>
      </c>
      <c r="C58" s="2" t="s">
        <v>47</v>
      </c>
      <c r="D58" s="6">
        <v>45566</v>
      </c>
      <c r="E58" s="1" t="s">
        <v>147</v>
      </c>
      <c r="H58" s="1" t="s">
        <v>154</v>
      </c>
      <c r="I58" s="1" t="s">
        <v>155</v>
      </c>
    </row>
    <row r="59" spans="1:9" ht="56" x14ac:dyDescent="0.35">
      <c r="A59" s="1" t="s">
        <v>34</v>
      </c>
      <c r="C59" s="2" t="s">
        <v>47</v>
      </c>
      <c r="D59" s="6">
        <v>45566</v>
      </c>
      <c r="E59" s="1" t="s">
        <v>156</v>
      </c>
      <c r="H59" s="1" t="s">
        <v>157</v>
      </c>
      <c r="I59" s="1" t="s">
        <v>158</v>
      </c>
    </row>
    <row r="60" spans="1:9" ht="42" x14ac:dyDescent="0.35">
      <c r="A60" s="1" t="s">
        <v>35</v>
      </c>
      <c r="C60" s="2" t="s">
        <v>47</v>
      </c>
      <c r="D60" s="6">
        <v>45566</v>
      </c>
      <c r="E60" s="1" t="s">
        <v>156</v>
      </c>
      <c r="H60" s="1" t="s">
        <v>159</v>
      </c>
      <c r="I60" s="1" t="s">
        <v>160</v>
      </c>
    </row>
    <row r="61" spans="1:9" ht="42" x14ac:dyDescent="0.35">
      <c r="A61" s="1" t="s">
        <v>35</v>
      </c>
      <c r="C61" s="2" t="s">
        <v>47</v>
      </c>
      <c r="D61" s="6">
        <v>45566</v>
      </c>
      <c r="E61" s="1" t="s">
        <v>156</v>
      </c>
      <c r="H61" s="1" t="s">
        <v>161</v>
      </c>
      <c r="I61" s="1" t="s">
        <v>162</v>
      </c>
    </row>
    <row r="62" spans="1:9" ht="56" x14ac:dyDescent="0.35">
      <c r="A62" s="1" t="s">
        <v>35</v>
      </c>
      <c r="C62" s="2" t="s">
        <v>47</v>
      </c>
      <c r="D62" s="6">
        <v>45566</v>
      </c>
      <c r="E62" s="1" t="s">
        <v>156</v>
      </c>
      <c r="H62" s="1" t="s">
        <v>163</v>
      </c>
      <c r="I62" s="1" t="s">
        <v>164</v>
      </c>
    </row>
    <row r="63" spans="1:9" ht="42" x14ac:dyDescent="0.35">
      <c r="A63" s="1" t="s">
        <v>35</v>
      </c>
      <c r="C63" s="2" t="s">
        <v>47</v>
      </c>
      <c r="D63" s="6">
        <v>45566</v>
      </c>
      <c r="E63" s="1" t="s">
        <v>156</v>
      </c>
      <c r="H63" s="1" t="s">
        <v>165</v>
      </c>
      <c r="I63" s="1" t="s">
        <v>166</v>
      </c>
    </row>
    <row r="64" spans="1:9" ht="70" x14ac:dyDescent="0.35">
      <c r="A64" s="1" t="s">
        <v>34</v>
      </c>
      <c r="C64" s="2" t="s">
        <v>47</v>
      </c>
      <c r="D64" s="6">
        <v>45566</v>
      </c>
      <c r="E64" s="1" t="s">
        <v>156</v>
      </c>
      <c r="H64" s="1" t="s">
        <v>167</v>
      </c>
      <c r="I64" s="1" t="s">
        <v>168</v>
      </c>
    </row>
    <row r="65" spans="1:9" ht="70" x14ac:dyDescent="0.35">
      <c r="A65" s="1" t="s">
        <v>35</v>
      </c>
      <c r="C65" s="2" t="s">
        <v>47</v>
      </c>
      <c r="D65" s="6">
        <v>45566</v>
      </c>
      <c r="E65" s="1" t="s">
        <v>156</v>
      </c>
      <c r="H65" s="1" t="s">
        <v>169</v>
      </c>
      <c r="I65" s="1" t="s">
        <v>170</v>
      </c>
    </row>
    <row r="66" spans="1:9" ht="70" x14ac:dyDescent="0.35">
      <c r="A66" s="1" t="s">
        <v>34</v>
      </c>
      <c r="C66" s="2" t="s">
        <v>47</v>
      </c>
      <c r="D66" s="6">
        <v>45566</v>
      </c>
      <c r="E66" s="1" t="s">
        <v>171</v>
      </c>
      <c r="H66" s="1" t="s">
        <v>172</v>
      </c>
      <c r="I66" s="1" t="s">
        <v>173</v>
      </c>
    </row>
    <row r="67" spans="1:9" ht="70" x14ac:dyDescent="0.35">
      <c r="A67" s="1" t="s">
        <v>35</v>
      </c>
      <c r="C67" s="2" t="s">
        <v>47</v>
      </c>
      <c r="D67" s="6">
        <v>45566</v>
      </c>
      <c r="E67" s="1" t="s">
        <v>171</v>
      </c>
      <c r="H67" s="1" t="s">
        <v>174</v>
      </c>
      <c r="I67" s="1" t="s">
        <v>175</v>
      </c>
    </row>
    <row r="68" spans="1:9" ht="56" x14ac:dyDescent="0.35">
      <c r="A68" s="1" t="s">
        <v>34</v>
      </c>
      <c r="C68" s="2" t="s">
        <v>47</v>
      </c>
      <c r="D68" s="6">
        <v>45566</v>
      </c>
      <c r="E68" s="1" t="s">
        <v>171</v>
      </c>
      <c r="H68" s="1" t="s">
        <v>176</v>
      </c>
      <c r="I68" s="1" t="s">
        <v>177</v>
      </c>
    </row>
    <row r="69" spans="1:9" ht="42" x14ac:dyDescent="0.35">
      <c r="A69" s="1" t="s">
        <v>35</v>
      </c>
      <c r="C69" s="2" t="s">
        <v>47</v>
      </c>
      <c r="D69" s="6">
        <v>45566</v>
      </c>
      <c r="E69" s="1" t="s">
        <v>171</v>
      </c>
      <c r="H69" s="1" t="s">
        <v>178</v>
      </c>
      <c r="I69" s="1" t="s">
        <v>179</v>
      </c>
    </row>
    <row r="70" spans="1:9" ht="42" x14ac:dyDescent="0.35">
      <c r="A70" s="1" t="s">
        <v>34</v>
      </c>
      <c r="C70" s="2" t="s">
        <v>47</v>
      </c>
      <c r="D70" s="6">
        <v>45566</v>
      </c>
      <c r="E70" s="1" t="s">
        <v>171</v>
      </c>
      <c r="H70" s="1" t="s">
        <v>180</v>
      </c>
      <c r="I70" s="1" t="s">
        <v>181</v>
      </c>
    </row>
    <row r="71" spans="1:9" ht="56" x14ac:dyDescent="0.35">
      <c r="A71" s="1" t="s">
        <v>34</v>
      </c>
      <c r="C71" s="2" t="s">
        <v>47</v>
      </c>
      <c r="D71" s="6">
        <v>45566</v>
      </c>
      <c r="E71" s="1" t="s">
        <v>171</v>
      </c>
      <c r="H71" s="1" t="s">
        <v>182</v>
      </c>
      <c r="I71" s="1" t="s">
        <v>183</v>
      </c>
    </row>
    <row r="72" spans="1:9" ht="70" x14ac:dyDescent="0.35">
      <c r="A72" s="1" t="s">
        <v>34</v>
      </c>
      <c r="C72" s="2" t="s">
        <v>47</v>
      </c>
      <c r="D72" s="6">
        <v>45566</v>
      </c>
      <c r="E72" s="1" t="s">
        <v>171</v>
      </c>
      <c r="H72" s="1" t="s">
        <v>184</v>
      </c>
      <c r="I72" s="1" t="s">
        <v>185</v>
      </c>
    </row>
    <row r="73" spans="1:9" ht="56" x14ac:dyDescent="0.35">
      <c r="A73" s="1" t="s">
        <v>35</v>
      </c>
      <c r="C73" s="2" t="s">
        <v>47</v>
      </c>
      <c r="D73" s="6">
        <v>45566</v>
      </c>
      <c r="E73" s="1" t="s">
        <v>171</v>
      </c>
      <c r="H73" s="1" t="s">
        <v>186</v>
      </c>
      <c r="I73" s="1" t="s">
        <v>187</v>
      </c>
    </row>
    <row r="74" spans="1:9" ht="70" x14ac:dyDescent="0.35">
      <c r="A74" s="1" t="s">
        <v>35</v>
      </c>
      <c r="C74" s="2" t="s">
        <v>47</v>
      </c>
      <c r="D74" s="6">
        <v>45566</v>
      </c>
      <c r="E74" s="1" t="s">
        <v>171</v>
      </c>
      <c r="H74" s="1" t="s">
        <v>188</v>
      </c>
      <c r="I74" s="1" t="s">
        <v>189</v>
      </c>
    </row>
    <row r="75" spans="1:9" ht="70" x14ac:dyDescent="0.35">
      <c r="A75" s="1" t="s">
        <v>35</v>
      </c>
      <c r="C75" s="2" t="s">
        <v>47</v>
      </c>
      <c r="D75" s="6">
        <v>45566</v>
      </c>
      <c r="E75" s="1" t="s">
        <v>171</v>
      </c>
      <c r="H75" s="1" t="s">
        <v>190</v>
      </c>
      <c r="I75" s="1" t="s">
        <v>191</v>
      </c>
    </row>
    <row r="76" spans="1:9" ht="56" x14ac:dyDescent="0.35">
      <c r="A76" s="1" t="s">
        <v>35</v>
      </c>
      <c r="C76" s="2" t="s">
        <v>47</v>
      </c>
      <c r="D76" s="6">
        <v>45566</v>
      </c>
      <c r="E76" s="1" t="s">
        <v>171</v>
      </c>
      <c r="H76" s="1" t="s">
        <v>192</v>
      </c>
      <c r="I76" s="1" t="s">
        <v>193</v>
      </c>
    </row>
  </sheetData>
  <autoFilter ref="A3:J76" xr:uid="{69C2A455-DD74-4FF2-93FF-0188D1EFD398}"/>
  <sortState xmlns:xlrd2="http://schemas.microsoft.com/office/spreadsheetml/2017/richdata2" ref="A4:J76">
    <sortCondition ref="E4:E76"/>
  </sortState>
  <mergeCells count="5">
    <mergeCell ref="A2:J2"/>
    <mergeCell ref="M1:N1"/>
    <mergeCell ref="O1:P1"/>
    <mergeCell ref="R1:W1"/>
    <mergeCell ref="X1:AC1"/>
  </mergeCells>
  <phoneticPr fontId="8" type="noConversion"/>
  <conditionalFormatting sqref="A4:J76">
    <cfRule type="expression" dxfId="7" priority="271">
      <formula>$A4="Existing"</formula>
    </cfRule>
    <cfRule type="expression" dxfId="6" priority="272">
      <formula>$A4="New"</formula>
    </cfRule>
    <cfRule type="colorScale" priority="273">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FB86-A1E4-402B-A9C5-D608FC62CA02}">
  <dimension ref="A1:AC159"/>
  <sheetViews>
    <sheetView workbookViewId="0">
      <selection activeCell="B4" sqref="B4"/>
    </sheetView>
  </sheetViews>
  <sheetFormatPr defaultRowHeight="14.5" x14ac:dyDescent="0.35"/>
  <cols>
    <col min="1" max="1" width="7.54296875" bestFit="1" customWidth="1"/>
    <col min="2" max="2" width="12.7265625" style="16" bestFit="1" customWidth="1"/>
    <col min="3" max="3" width="8.7265625" bestFit="1" customWidth="1"/>
    <col min="4" max="4" width="6.81640625" bestFit="1" customWidth="1"/>
    <col min="5" max="5" width="40.81640625" bestFit="1" customWidth="1"/>
    <col min="6" max="6" width="17" bestFit="1" customWidth="1"/>
    <col min="7" max="7" width="15" bestFit="1" customWidth="1"/>
    <col min="8" max="8" width="53.453125" bestFit="1" customWidth="1"/>
    <col min="9" max="9" width="60.54296875" customWidth="1"/>
    <col min="10" max="10" width="60.26953125" bestFit="1" customWidth="1"/>
    <col min="12" max="12" width="8.7265625" bestFit="1" customWidth="1"/>
    <col min="13" max="13" width="5" bestFit="1" customWidth="1"/>
    <col min="14" max="14" width="5.1796875" bestFit="1" customWidth="1"/>
    <col min="15" max="15" width="7.54296875" bestFit="1" customWidth="1"/>
    <col min="16" max="16" width="5.1796875" bestFit="1" customWidth="1"/>
    <col min="17" max="17" width="5.26953125" bestFit="1" customWidth="1"/>
    <col min="18" max="18" width="4.453125" bestFit="1" customWidth="1"/>
    <col min="19" max="19" width="3.54296875" bestFit="1" customWidth="1"/>
    <col min="20" max="20" width="6.453125" bestFit="1" customWidth="1"/>
    <col min="21" max="21" width="4.7265625" bestFit="1" customWidth="1"/>
    <col min="22" max="22" width="8.54296875" bestFit="1" customWidth="1"/>
    <col min="23" max="23" width="5.26953125" bestFit="1" customWidth="1"/>
  </cols>
  <sheetData>
    <row r="1" spans="1:29" x14ac:dyDescent="0.35">
      <c r="L1" s="1"/>
      <c r="M1" s="61" t="s">
        <v>29</v>
      </c>
      <c r="N1" s="61"/>
      <c r="O1" s="61" t="s">
        <v>30</v>
      </c>
      <c r="P1" s="61"/>
      <c r="Q1" s="15"/>
      <c r="R1" s="62" t="s">
        <v>31</v>
      </c>
      <c r="S1" s="62"/>
      <c r="T1" s="62"/>
      <c r="U1" s="62"/>
      <c r="V1" s="62"/>
      <c r="W1" s="62"/>
      <c r="X1" s="63" t="s">
        <v>3</v>
      </c>
      <c r="Y1" s="63"/>
      <c r="Z1" s="63"/>
      <c r="AA1" s="63"/>
      <c r="AB1" s="63"/>
      <c r="AC1" s="63"/>
    </row>
    <row r="2" spans="1:29" s="3" customFormat="1" ht="18" x14ac:dyDescent="0.35">
      <c r="A2" s="64" t="s">
        <v>194</v>
      </c>
      <c r="B2" s="64"/>
      <c r="C2" s="64"/>
      <c r="D2" s="64"/>
      <c r="E2" s="64"/>
      <c r="F2" s="64"/>
      <c r="G2" s="64"/>
      <c r="H2" s="64"/>
      <c r="I2" s="64"/>
      <c r="J2" s="64"/>
      <c r="L2" s="15"/>
      <c r="M2" s="15" t="s">
        <v>6</v>
      </c>
      <c r="N2" s="15" t="s">
        <v>33</v>
      </c>
      <c r="O2" s="15" t="s">
        <v>34</v>
      </c>
      <c r="P2" s="15" t="s">
        <v>35</v>
      </c>
      <c r="Q2" s="15" t="s">
        <v>9</v>
      </c>
      <c r="R2" s="14" t="s">
        <v>36</v>
      </c>
      <c r="S2" s="14" t="s">
        <v>37</v>
      </c>
      <c r="T2" s="14" t="s">
        <v>38</v>
      </c>
      <c r="U2" s="14" t="s">
        <v>39</v>
      </c>
      <c r="V2" s="14" t="s">
        <v>40</v>
      </c>
      <c r="W2" s="14" t="s">
        <v>9</v>
      </c>
      <c r="X2" s="36" t="s">
        <v>5</v>
      </c>
      <c r="Y2" s="36" t="s">
        <v>623</v>
      </c>
      <c r="Z2" s="36" t="s">
        <v>6</v>
      </c>
      <c r="AA2" s="36" t="s">
        <v>622</v>
      </c>
      <c r="AB2" s="36" t="s">
        <v>8</v>
      </c>
      <c r="AC2" s="36" t="s">
        <v>9</v>
      </c>
    </row>
    <row r="3" spans="1:29" s="1" customFormat="1" ht="14" x14ac:dyDescent="0.35">
      <c r="A3" s="45"/>
      <c r="B3" s="45" t="s">
        <v>42</v>
      </c>
      <c r="C3" s="45"/>
      <c r="D3" s="45"/>
      <c r="E3" s="45" t="s">
        <v>43</v>
      </c>
      <c r="F3" s="45" t="s">
        <v>24</v>
      </c>
      <c r="G3" s="45" t="s">
        <v>25</v>
      </c>
      <c r="H3" s="45" t="s">
        <v>195</v>
      </c>
      <c r="I3" s="45" t="s">
        <v>196</v>
      </c>
      <c r="J3" s="45" t="s">
        <v>197</v>
      </c>
      <c r="L3" s="15" t="s">
        <v>198</v>
      </c>
      <c r="M3" s="15">
        <f>COUNTIF(G4:G155,"CJIS/Cyber")</f>
        <v>0</v>
      </c>
      <c r="N3" s="15">
        <f>COUNTIF(G4:G155,"CJIS")</f>
        <v>0</v>
      </c>
      <c r="O3" s="15">
        <f>COUNTIF(A4:A155,"Existing")</f>
        <v>52</v>
      </c>
      <c r="P3" s="15">
        <f>COUNTIF(A4:A155,"New")</f>
        <v>100</v>
      </c>
      <c r="Q3" s="15">
        <f>+O3+P3</f>
        <v>152</v>
      </c>
      <c r="R3" s="14">
        <f>COUNTIF(B4:B155,"Y")</f>
        <v>0</v>
      </c>
      <c r="S3" s="14">
        <f>COUNTIF(B4:B155,"N")</f>
        <v>0</v>
      </c>
      <c r="T3" s="14">
        <f>COUNTIF(B4:B155,"P")</f>
        <v>0</v>
      </c>
      <c r="U3" s="14">
        <f>COUNTIF(B4:B155,"NA")</f>
        <v>0</v>
      </c>
      <c r="V3" s="14">
        <f>COUNTIF(B4:B155,"Not Sure")</f>
        <v>0</v>
      </c>
      <c r="W3" s="14">
        <f>+R3+S3+T3+V3</f>
        <v>0</v>
      </c>
      <c r="X3" s="37">
        <f>COUNTIF(F4:F155,"Policy")</f>
        <v>0</v>
      </c>
      <c r="Y3" s="37">
        <f>COUNTIF(F4:F155,"Implement")</f>
        <v>0</v>
      </c>
      <c r="Z3" s="37">
        <f>COUNTIF(F4:F155,"Policy / Implement")</f>
        <v>0</v>
      </c>
      <c r="AA3" s="37">
        <f>COUNTIF(F4:F155,"Implemented")</f>
        <v>0</v>
      </c>
      <c r="AB3" s="37">
        <f>COUNTIF(F4:F155,"")</f>
        <v>152</v>
      </c>
      <c r="AC3" s="37">
        <f>SUM(X3:AB3)</f>
        <v>152</v>
      </c>
    </row>
    <row r="4" spans="1:29" ht="70" x14ac:dyDescent="0.35">
      <c r="A4" s="1" t="s">
        <v>35</v>
      </c>
      <c r="B4" s="2" t="s">
        <v>38</v>
      </c>
      <c r="C4" s="2" t="s">
        <v>198</v>
      </c>
      <c r="D4" s="6">
        <v>46661</v>
      </c>
      <c r="E4" s="1" t="s">
        <v>48</v>
      </c>
      <c r="F4" s="1"/>
      <c r="G4" s="1"/>
      <c r="H4" s="1" t="s">
        <v>199</v>
      </c>
      <c r="I4" s="1" t="s">
        <v>200</v>
      </c>
      <c r="J4" s="1"/>
    </row>
    <row r="5" spans="1:29" ht="98" x14ac:dyDescent="0.35">
      <c r="A5" s="1" t="s">
        <v>34</v>
      </c>
      <c r="B5" s="2"/>
      <c r="C5" s="2" t="s">
        <v>198</v>
      </c>
      <c r="D5" s="6">
        <v>46661</v>
      </c>
      <c r="E5" s="1" t="s">
        <v>48</v>
      </c>
      <c r="F5" s="1"/>
      <c r="G5" s="1"/>
      <c r="H5" s="1" t="s">
        <v>201</v>
      </c>
      <c r="I5" s="1" t="s">
        <v>202</v>
      </c>
      <c r="J5" s="1"/>
    </row>
    <row r="6" spans="1:29" ht="70" x14ac:dyDescent="0.35">
      <c r="A6" s="1" t="s">
        <v>34</v>
      </c>
      <c r="B6" s="2"/>
      <c r="C6" s="2" t="s">
        <v>198</v>
      </c>
      <c r="D6" s="6">
        <v>46661</v>
      </c>
      <c r="E6" s="1" t="s">
        <v>48</v>
      </c>
      <c r="F6" s="1"/>
      <c r="G6" s="1"/>
      <c r="H6" s="1" t="s">
        <v>203</v>
      </c>
      <c r="I6" s="1" t="s">
        <v>204</v>
      </c>
      <c r="J6" s="1"/>
    </row>
    <row r="7" spans="1:29" ht="70" x14ac:dyDescent="0.35">
      <c r="A7" s="1" t="s">
        <v>34</v>
      </c>
      <c r="B7" s="2"/>
      <c r="C7" s="2" t="s">
        <v>198</v>
      </c>
      <c r="D7" s="6">
        <v>46661</v>
      </c>
      <c r="E7" s="1" t="s">
        <v>48</v>
      </c>
      <c r="F7" s="1"/>
      <c r="G7" s="1"/>
      <c r="H7" s="1" t="s">
        <v>205</v>
      </c>
      <c r="I7" s="1" t="s">
        <v>206</v>
      </c>
      <c r="J7" s="1"/>
    </row>
    <row r="8" spans="1:29" ht="70" x14ac:dyDescent="0.35">
      <c r="A8" s="1" t="s">
        <v>34</v>
      </c>
      <c r="B8" s="2"/>
      <c r="C8" s="2" t="s">
        <v>198</v>
      </c>
      <c r="D8" s="6">
        <v>46661</v>
      </c>
      <c r="E8" s="1" t="s">
        <v>48</v>
      </c>
      <c r="F8" s="1"/>
      <c r="G8" s="1"/>
      <c r="H8" s="1" t="s">
        <v>207</v>
      </c>
      <c r="I8" s="1" t="s">
        <v>208</v>
      </c>
      <c r="J8" s="1"/>
    </row>
    <row r="9" spans="1:29" ht="84" x14ac:dyDescent="0.35">
      <c r="A9" s="1" t="s">
        <v>34</v>
      </c>
      <c r="B9" s="2"/>
      <c r="C9" s="2" t="s">
        <v>198</v>
      </c>
      <c r="D9" s="6">
        <v>46661</v>
      </c>
      <c r="E9" s="1" t="s">
        <v>48</v>
      </c>
      <c r="F9" s="1"/>
      <c r="G9" s="1"/>
      <c r="H9" s="1" t="s">
        <v>209</v>
      </c>
      <c r="I9" s="1" t="s">
        <v>210</v>
      </c>
      <c r="J9" s="1"/>
    </row>
    <row r="10" spans="1:29" ht="84" x14ac:dyDescent="0.35">
      <c r="A10" s="1" t="s">
        <v>34</v>
      </c>
      <c r="B10" s="2"/>
      <c r="C10" s="2" t="s">
        <v>198</v>
      </c>
      <c r="D10" s="6">
        <v>46661</v>
      </c>
      <c r="E10" s="1" t="s">
        <v>48</v>
      </c>
      <c r="F10" s="1"/>
      <c r="G10" s="1"/>
      <c r="H10" s="1" t="s">
        <v>211</v>
      </c>
      <c r="I10" s="1" t="s">
        <v>212</v>
      </c>
      <c r="J10" s="1"/>
    </row>
    <row r="11" spans="1:29" ht="98" x14ac:dyDescent="0.35">
      <c r="A11" s="1" t="s">
        <v>35</v>
      </c>
      <c r="B11" s="2"/>
      <c r="C11" s="2" t="s">
        <v>198</v>
      </c>
      <c r="D11" s="6">
        <v>46661</v>
      </c>
      <c r="E11" s="1" t="s">
        <v>213</v>
      </c>
      <c r="F11" s="1"/>
      <c r="G11" s="1"/>
      <c r="H11" s="1" t="s">
        <v>214</v>
      </c>
      <c r="I11" s="1" t="s">
        <v>215</v>
      </c>
      <c r="J11" s="1"/>
    </row>
    <row r="12" spans="1:29" ht="70" x14ac:dyDescent="0.35">
      <c r="A12" s="1" t="s">
        <v>34</v>
      </c>
      <c r="B12" s="2"/>
      <c r="C12" s="2" t="s">
        <v>198</v>
      </c>
      <c r="D12" s="6">
        <v>46661</v>
      </c>
      <c r="E12" s="1" t="s">
        <v>213</v>
      </c>
      <c r="F12" s="1"/>
      <c r="G12" s="1"/>
      <c r="H12" s="1" t="s">
        <v>216</v>
      </c>
      <c r="I12" s="1" t="s">
        <v>217</v>
      </c>
      <c r="J12" s="1"/>
    </row>
    <row r="13" spans="1:29" ht="70" x14ac:dyDescent="0.35">
      <c r="A13" s="1" t="s">
        <v>34</v>
      </c>
      <c r="B13" s="2"/>
      <c r="C13" s="2" t="s">
        <v>198</v>
      </c>
      <c r="D13" s="6">
        <v>46661</v>
      </c>
      <c r="E13" s="1" t="s">
        <v>213</v>
      </c>
      <c r="F13" s="1"/>
      <c r="G13" s="1"/>
      <c r="H13" s="1" t="s">
        <v>218</v>
      </c>
      <c r="I13" s="1" t="s">
        <v>219</v>
      </c>
      <c r="J13" s="1"/>
    </row>
    <row r="14" spans="1:29" ht="70" x14ac:dyDescent="0.35">
      <c r="A14" s="1" t="s">
        <v>34</v>
      </c>
      <c r="B14" s="2"/>
      <c r="C14" s="2" t="s">
        <v>198</v>
      </c>
      <c r="D14" s="6">
        <v>46661</v>
      </c>
      <c r="E14" s="1" t="s">
        <v>213</v>
      </c>
      <c r="F14" s="1"/>
      <c r="G14" s="1"/>
      <c r="H14" s="1" t="s">
        <v>220</v>
      </c>
      <c r="I14" s="1" t="s">
        <v>221</v>
      </c>
      <c r="J14" s="1"/>
    </row>
    <row r="15" spans="1:29" ht="70" x14ac:dyDescent="0.35">
      <c r="A15" s="1" t="s">
        <v>34</v>
      </c>
      <c r="B15" s="2"/>
      <c r="C15" s="2" t="s">
        <v>198</v>
      </c>
      <c r="D15" s="6">
        <v>46661</v>
      </c>
      <c r="E15" s="1" t="s">
        <v>213</v>
      </c>
      <c r="F15" s="1"/>
      <c r="G15" s="1"/>
      <c r="H15" s="1" t="s">
        <v>222</v>
      </c>
      <c r="I15" s="1" t="s">
        <v>223</v>
      </c>
      <c r="J15" s="1"/>
    </row>
    <row r="16" spans="1:29" ht="112" x14ac:dyDescent="0.35">
      <c r="A16" s="1" t="s">
        <v>34</v>
      </c>
      <c r="B16" s="2"/>
      <c r="C16" s="2" t="s">
        <v>198</v>
      </c>
      <c r="D16" s="6">
        <v>46661</v>
      </c>
      <c r="E16" s="1" t="s">
        <v>213</v>
      </c>
      <c r="F16" s="1"/>
      <c r="G16" s="1"/>
      <c r="H16" s="1" t="s">
        <v>224</v>
      </c>
      <c r="I16" s="1" t="s">
        <v>225</v>
      </c>
      <c r="J16" s="1"/>
    </row>
    <row r="17" spans="1:10" ht="70" x14ac:dyDescent="0.35">
      <c r="A17" s="1" t="s">
        <v>34</v>
      </c>
      <c r="B17" s="2"/>
      <c r="C17" s="2" t="s">
        <v>198</v>
      </c>
      <c r="D17" s="6">
        <v>46661</v>
      </c>
      <c r="E17" s="1" t="s">
        <v>226</v>
      </c>
      <c r="F17" s="1"/>
      <c r="G17" s="1"/>
      <c r="H17" s="1" t="s">
        <v>227</v>
      </c>
      <c r="I17" s="1" t="s">
        <v>228</v>
      </c>
      <c r="J17" s="1"/>
    </row>
    <row r="18" spans="1:10" ht="98" x14ac:dyDescent="0.35">
      <c r="A18" s="1" t="s">
        <v>35</v>
      </c>
      <c r="B18" s="2"/>
      <c r="C18" s="2" t="s">
        <v>198</v>
      </c>
      <c r="D18" s="6">
        <v>46661</v>
      </c>
      <c r="E18" s="1" t="s">
        <v>226</v>
      </c>
      <c r="F18" s="1"/>
      <c r="G18" s="1"/>
      <c r="H18" s="1" t="s">
        <v>229</v>
      </c>
      <c r="I18" s="1" t="s">
        <v>230</v>
      </c>
      <c r="J18" s="1"/>
    </row>
    <row r="19" spans="1:10" ht="70" x14ac:dyDescent="0.35">
      <c r="A19" s="1" t="s">
        <v>34</v>
      </c>
      <c r="B19" s="2"/>
      <c r="C19" s="2" t="s">
        <v>198</v>
      </c>
      <c r="D19" s="6">
        <v>46661</v>
      </c>
      <c r="E19" s="1" t="s">
        <v>226</v>
      </c>
      <c r="F19" s="1"/>
      <c r="G19" s="1"/>
      <c r="H19" s="1" t="s">
        <v>231</v>
      </c>
      <c r="I19" s="1" t="s">
        <v>232</v>
      </c>
      <c r="J19" s="1"/>
    </row>
    <row r="20" spans="1:10" ht="56" x14ac:dyDescent="0.35">
      <c r="A20" s="1" t="s">
        <v>34</v>
      </c>
      <c r="B20" s="2"/>
      <c r="C20" s="2" t="s">
        <v>198</v>
      </c>
      <c r="D20" s="6">
        <v>46661</v>
      </c>
      <c r="E20" s="1" t="s">
        <v>226</v>
      </c>
      <c r="F20" s="1"/>
      <c r="G20" s="1"/>
      <c r="H20" s="1" t="s">
        <v>233</v>
      </c>
      <c r="I20" s="1" t="s">
        <v>234</v>
      </c>
      <c r="J20" s="1"/>
    </row>
    <row r="21" spans="1:10" ht="98" x14ac:dyDescent="0.35">
      <c r="A21" s="1" t="s">
        <v>35</v>
      </c>
      <c r="B21" s="2"/>
      <c r="C21" s="2" t="s">
        <v>198</v>
      </c>
      <c r="D21" s="6">
        <v>46661</v>
      </c>
      <c r="E21" s="1" t="s">
        <v>226</v>
      </c>
      <c r="F21" s="1"/>
      <c r="G21" s="1"/>
      <c r="H21" s="1" t="s">
        <v>235</v>
      </c>
      <c r="I21" s="1" t="s">
        <v>236</v>
      </c>
      <c r="J21" s="1"/>
    </row>
    <row r="22" spans="1:10" ht="70" x14ac:dyDescent="0.35">
      <c r="A22" s="1" t="s">
        <v>35</v>
      </c>
      <c r="B22" s="2"/>
      <c r="C22" s="2" t="s">
        <v>198</v>
      </c>
      <c r="D22" s="6">
        <v>46661</v>
      </c>
      <c r="E22" s="1" t="s">
        <v>226</v>
      </c>
      <c r="F22" s="1"/>
      <c r="G22" s="1"/>
      <c r="H22" s="1" t="s">
        <v>237</v>
      </c>
      <c r="I22" s="1" t="s">
        <v>238</v>
      </c>
      <c r="J22" s="1"/>
    </row>
    <row r="23" spans="1:10" ht="84" x14ac:dyDescent="0.35">
      <c r="A23" s="1" t="s">
        <v>34</v>
      </c>
      <c r="B23" s="2"/>
      <c r="C23" s="2" t="s">
        <v>198</v>
      </c>
      <c r="D23" s="6">
        <v>46661</v>
      </c>
      <c r="E23" s="1" t="s">
        <v>226</v>
      </c>
      <c r="F23" s="1"/>
      <c r="G23" s="1"/>
      <c r="H23" s="1" t="s">
        <v>239</v>
      </c>
      <c r="I23" s="1" t="s">
        <v>240</v>
      </c>
      <c r="J23" s="1"/>
    </row>
    <row r="24" spans="1:10" ht="84" x14ac:dyDescent="0.35">
      <c r="A24" s="1" t="s">
        <v>34</v>
      </c>
      <c r="B24" s="2"/>
      <c r="C24" s="2" t="s">
        <v>198</v>
      </c>
      <c r="D24" s="6">
        <v>46661</v>
      </c>
      <c r="E24" s="1" t="s">
        <v>226</v>
      </c>
      <c r="F24" s="1"/>
      <c r="G24" s="1"/>
      <c r="H24" s="1" t="s">
        <v>241</v>
      </c>
      <c r="I24" s="1" t="s">
        <v>242</v>
      </c>
      <c r="J24" s="1"/>
    </row>
    <row r="25" spans="1:10" ht="70" x14ac:dyDescent="0.35">
      <c r="A25" s="1" t="s">
        <v>35</v>
      </c>
      <c r="B25" s="2"/>
      <c r="C25" s="2" t="s">
        <v>198</v>
      </c>
      <c r="D25" s="6">
        <v>46661</v>
      </c>
      <c r="E25" s="1" t="s">
        <v>226</v>
      </c>
      <c r="F25" s="1"/>
      <c r="G25" s="1"/>
      <c r="H25" s="1" t="s">
        <v>243</v>
      </c>
      <c r="I25" s="1" t="s">
        <v>244</v>
      </c>
      <c r="J25" s="1"/>
    </row>
    <row r="26" spans="1:10" ht="70" x14ac:dyDescent="0.35">
      <c r="A26" s="1" t="s">
        <v>35</v>
      </c>
      <c r="B26" s="2"/>
      <c r="C26" s="2" t="s">
        <v>198</v>
      </c>
      <c r="D26" s="6">
        <v>46661</v>
      </c>
      <c r="E26" s="1" t="s">
        <v>226</v>
      </c>
      <c r="F26" s="1"/>
      <c r="G26" s="1"/>
      <c r="H26" s="1" t="s">
        <v>245</v>
      </c>
      <c r="I26" s="1" t="s">
        <v>246</v>
      </c>
      <c r="J26" s="1"/>
    </row>
    <row r="27" spans="1:10" ht="56" x14ac:dyDescent="0.35">
      <c r="A27" s="1" t="s">
        <v>34</v>
      </c>
      <c r="B27" s="2"/>
      <c r="C27" s="2" t="s">
        <v>198</v>
      </c>
      <c r="D27" s="6">
        <v>46661</v>
      </c>
      <c r="E27" s="1" t="s">
        <v>226</v>
      </c>
      <c r="F27" s="1"/>
      <c r="G27" s="1"/>
      <c r="H27" s="1" t="s">
        <v>247</v>
      </c>
      <c r="I27" s="1" t="s">
        <v>248</v>
      </c>
      <c r="J27" s="1"/>
    </row>
    <row r="28" spans="1:10" ht="70" x14ac:dyDescent="0.35">
      <c r="A28" s="1" t="s">
        <v>34</v>
      </c>
      <c r="B28" s="2"/>
      <c r="C28" s="2" t="s">
        <v>198</v>
      </c>
      <c r="D28" s="6">
        <v>46661</v>
      </c>
      <c r="E28" s="1" t="s">
        <v>226</v>
      </c>
      <c r="F28" s="1"/>
      <c r="G28" s="1"/>
      <c r="H28" s="1" t="s">
        <v>249</v>
      </c>
      <c r="I28" s="1" t="s">
        <v>250</v>
      </c>
      <c r="J28" s="1"/>
    </row>
    <row r="29" spans="1:10" ht="98" x14ac:dyDescent="0.35">
      <c r="A29" s="1" t="s">
        <v>35</v>
      </c>
      <c r="B29" s="2"/>
      <c r="C29" s="2" t="s">
        <v>198</v>
      </c>
      <c r="D29" s="6">
        <v>46661</v>
      </c>
      <c r="E29" s="1" t="s">
        <v>226</v>
      </c>
      <c r="F29" s="1"/>
      <c r="G29" s="1"/>
      <c r="H29" s="1" t="s">
        <v>251</v>
      </c>
      <c r="I29" s="1" t="s">
        <v>252</v>
      </c>
      <c r="J29" s="1"/>
    </row>
    <row r="30" spans="1:10" ht="84" x14ac:dyDescent="0.35">
      <c r="A30" s="1" t="s">
        <v>35</v>
      </c>
      <c r="B30" s="2"/>
      <c r="C30" s="2" t="s">
        <v>198</v>
      </c>
      <c r="D30" s="6">
        <v>46661</v>
      </c>
      <c r="E30" s="1" t="s">
        <v>226</v>
      </c>
      <c r="F30" s="1"/>
      <c r="G30" s="1"/>
      <c r="H30" s="1" t="s">
        <v>253</v>
      </c>
      <c r="I30" s="1" t="s">
        <v>254</v>
      </c>
      <c r="J30" s="1"/>
    </row>
    <row r="31" spans="1:10" ht="56" x14ac:dyDescent="0.35">
      <c r="A31" s="1" t="s">
        <v>35</v>
      </c>
      <c r="B31" s="2"/>
      <c r="C31" s="2" t="s">
        <v>198</v>
      </c>
      <c r="D31" s="6">
        <v>46661</v>
      </c>
      <c r="E31" s="1" t="s">
        <v>662</v>
      </c>
      <c r="F31" s="1"/>
      <c r="G31" s="1"/>
      <c r="H31" s="1" t="s">
        <v>631</v>
      </c>
      <c r="I31" s="1" t="s">
        <v>632</v>
      </c>
      <c r="J31" s="1"/>
    </row>
    <row r="32" spans="1:10" ht="70" x14ac:dyDescent="0.35">
      <c r="A32" s="1" t="s">
        <v>34</v>
      </c>
      <c r="B32" s="2"/>
      <c r="C32" s="2" t="s">
        <v>198</v>
      </c>
      <c r="D32" s="6">
        <v>46661</v>
      </c>
      <c r="E32" s="1" t="s">
        <v>662</v>
      </c>
      <c r="F32" s="1"/>
      <c r="G32" s="1"/>
      <c r="H32" s="1" t="s">
        <v>633</v>
      </c>
      <c r="I32" s="1" t="s">
        <v>634</v>
      </c>
      <c r="J32" s="1"/>
    </row>
    <row r="33" spans="1:10" ht="70" x14ac:dyDescent="0.35">
      <c r="A33" s="1" t="s">
        <v>35</v>
      </c>
      <c r="B33" s="2"/>
      <c r="C33" s="2" t="s">
        <v>198</v>
      </c>
      <c r="D33" s="6">
        <v>46661</v>
      </c>
      <c r="E33" s="1" t="s">
        <v>255</v>
      </c>
      <c r="F33" s="1"/>
      <c r="G33" s="1"/>
      <c r="H33" s="1" t="s">
        <v>256</v>
      </c>
      <c r="I33" s="1" t="s">
        <v>257</v>
      </c>
      <c r="J33" s="1"/>
    </row>
    <row r="34" spans="1:10" ht="70" x14ac:dyDescent="0.35">
      <c r="A34" s="1" t="s">
        <v>35</v>
      </c>
      <c r="B34" s="2"/>
      <c r="C34" s="2" t="s">
        <v>198</v>
      </c>
      <c r="D34" s="6">
        <v>46661</v>
      </c>
      <c r="E34" s="1" t="s">
        <v>255</v>
      </c>
      <c r="F34" s="1"/>
      <c r="G34" s="1"/>
      <c r="H34" s="1" t="s">
        <v>258</v>
      </c>
      <c r="I34" s="1" t="s">
        <v>259</v>
      </c>
      <c r="J34" s="1"/>
    </row>
    <row r="35" spans="1:10" ht="70" x14ac:dyDescent="0.35">
      <c r="A35" s="1" t="s">
        <v>35</v>
      </c>
      <c r="B35" s="2"/>
      <c r="C35" s="2" t="s">
        <v>198</v>
      </c>
      <c r="D35" s="6">
        <v>46661</v>
      </c>
      <c r="E35" s="1" t="s">
        <v>255</v>
      </c>
      <c r="F35" s="1"/>
      <c r="G35" s="1"/>
      <c r="H35" s="1" t="s">
        <v>260</v>
      </c>
      <c r="I35" s="1" t="s">
        <v>261</v>
      </c>
      <c r="J35" s="1"/>
    </row>
    <row r="36" spans="1:10" ht="84" x14ac:dyDescent="0.35">
      <c r="A36" s="1" t="s">
        <v>35</v>
      </c>
      <c r="B36" s="2"/>
      <c r="C36" s="2" t="s">
        <v>198</v>
      </c>
      <c r="D36" s="6">
        <v>46661</v>
      </c>
      <c r="E36" s="1" t="s">
        <v>255</v>
      </c>
      <c r="F36" s="1"/>
      <c r="G36" s="1"/>
      <c r="H36" s="1" t="s">
        <v>262</v>
      </c>
      <c r="I36" s="1" t="s">
        <v>263</v>
      </c>
      <c r="J36" s="1"/>
    </row>
    <row r="37" spans="1:10" ht="98" x14ac:dyDescent="0.35">
      <c r="A37" s="1" t="s">
        <v>35</v>
      </c>
      <c r="B37" s="2"/>
      <c r="C37" s="2" t="s">
        <v>198</v>
      </c>
      <c r="D37" s="6">
        <v>46661</v>
      </c>
      <c r="E37" s="1" t="s">
        <v>255</v>
      </c>
      <c r="F37" s="1"/>
      <c r="G37" s="1"/>
      <c r="H37" s="1" t="s">
        <v>264</v>
      </c>
      <c r="I37" s="1" t="s">
        <v>265</v>
      </c>
      <c r="J37" s="1"/>
    </row>
    <row r="38" spans="1:10" ht="70" x14ac:dyDescent="0.35">
      <c r="A38" s="1" t="s">
        <v>35</v>
      </c>
      <c r="B38" s="2"/>
      <c r="C38" s="2" t="s">
        <v>198</v>
      </c>
      <c r="D38" s="6">
        <v>46661</v>
      </c>
      <c r="E38" s="1" t="s">
        <v>255</v>
      </c>
      <c r="F38" s="1"/>
      <c r="G38" s="1"/>
      <c r="H38" s="1" t="s">
        <v>266</v>
      </c>
      <c r="I38" s="1" t="s">
        <v>267</v>
      </c>
      <c r="J38" s="1"/>
    </row>
    <row r="39" spans="1:10" ht="70" x14ac:dyDescent="0.35">
      <c r="A39" s="1" t="s">
        <v>35</v>
      </c>
      <c r="B39" s="2"/>
      <c r="C39" s="2" t="s">
        <v>198</v>
      </c>
      <c r="D39" s="6">
        <v>46661</v>
      </c>
      <c r="E39" s="1" t="s">
        <v>255</v>
      </c>
      <c r="F39" s="1"/>
      <c r="G39" s="1"/>
      <c r="H39" s="1" t="s">
        <v>268</v>
      </c>
      <c r="I39" s="1" t="s">
        <v>269</v>
      </c>
      <c r="J39" s="1"/>
    </row>
    <row r="40" spans="1:10" ht="84" x14ac:dyDescent="0.35">
      <c r="A40" s="1" t="s">
        <v>35</v>
      </c>
      <c r="B40" s="2"/>
      <c r="C40" s="2" t="s">
        <v>198</v>
      </c>
      <c r="D40" s="6">
        <v>46661</v>
      </c>
      <c r="E40" s="1" t="s">
        <v>255</v>
      </c>
      <c r="F40" s="1"/>
      <c r="G40" s="1"/>
      <c r="H40" s="1" t="s">
        <v>270</v>
      </c>
      <c r="I40" s="1" t="s">
        <v>271</v>
      </c>
      <c r="J40" s="1"/>
    </row>
    <row r="41" spans="1:10" ht="70" x14ac:dyDescent="0.35">
      <c r="A41" s="1" t="s">
        <v>35</v>
      </c>
      <c r="B41" s="2"/>
      <c r="C41" s="2" t="s">
        <v>198</v>
      </c>
      <c r="D41" s="6">
        <v>46661</v>
      </c>
      <c r="E41" s="1" t="s">
        <v>272</v>
      </c>
      <c r="F41" s="1"/>
      <c r="G41" s="1"/>
      <c r="H41" s="1" t="s">
        <v>273</v>
      </c>
      <c r="I41" s="1" t="s">
        <v>274</v>
      </c>
      <c r="J41" s="1"/>
    </row>
    <row r="42" spans="1:10" ht="56" x14ac:dyDescent="0.35">
      <c r="A42" s="1" t="s">
        <v>35</v>
      </c>
      <c r="B42" s="2"/>
      <c r="C42" s="2" t="s">
        <v>198</v>
      </c>
      <c r="D42" s="6">
        <v>46661</v>
      </c>
      <c r="E42" s="1" t="s">
        <v>272</v>
      </c>
      <c r="F42" s="1"/>
      <c r="G42" s="1"/>
      <c r="H42" s="1" t="s">
        <v>275</v>
      </c>
      <c r="I42" s="1" t="s">
        <v>276</v>
      </c>
      <c r="J42" s="1"/>
    </row>
    <row r="43" spans="1:10" ht="70" x14ac:dyDescent="0.35">
      <c r="A43" s="1" t="s">
        <v>35</v>
      </c>
      <c r="B43" s="2"/>
      <c r="C43" s="2" t="s">
        <v>198</v>
      </c>
      <c r="D43" s="6">
        <v>46661</v>
      </c>
      <c r="E43" s="1" t="s">
        <v>272</v>
      </c>
      <c r="F43" s="1"/>
      <c r="G43" s="1"/>
      <c r="H43" s="1" t="s">
        <v>277</v>
      </c>
      <c r="I43" s="1" t="s">
        <v>278</v>
      </c>
      <c r="J43" s="1"/>
    </row>
    <row r="44" spans="1:10" ht="70" x14ac:dyDescent="0.35">
      <c r="A44" s="1" t="s">
        <v>35</v>
      </c>
      <c r="B44" s="2"/>
      <c r="C44" s="2" t="s">
        <v>198</v>
      </c>
      <c r="D44" s="6">
        <v>46661</v>
      </c>
      <c r="E44" s="1" t="s">
        <v>272</v>
      </c>
      <c r="F44" s="1"/>
      <c r="G44" s="1"/>
      <c r="H44" s="1" t="s">
        <v>279</v>
      </c>
      <c r="I44" s="1" t="s">
        <v>280</v>
      </c>
      <c r="J44" s="1"/>
    </row>
    <row r="45" spans="1:10" ht="70" x14ac:dyDescent="0.35">
      <c r="A45" s="1" t="s">
        <v>35</v>
      </c>
      <c r="B45" s="2"/>
      <c r="C45" s="2" t="s">
        <v>198</v>
      </c>
      <c r="D45" s="6">
        <v>46661</v>
      </c>
      <c r="E45" s="1" t="s">
        <v>272</v>
      </c>
      <c r="F45" s="1"/>
      <c r="G45" s="1"/>
      <c r="H45" s="1" t="s">
        <v>281</v>
      </c>
      <c r="I45" s="1" t="s">
        <v>282</v>
      </c>
      <c r="J45" s="1"/>
    </row>
    <row r="46" spans="1:10" ht="70" x14ac:dyDescent="0.35">
      <c r="A46" s="1" t="s">
        <v>35</v>
      </c>
      <c r="B46" s="2"/>
      <c r="C46" s="2" t="s">
        <v>198</v>
      </c>
      <c r="D46" s="6">
        <v>46661</v>
      </c>
      <c r="E46" s="1" t="s">
        <v>272</v>
      </c>
      <c r="F46" s="1"/>
      <c r="G46" s="1"/>
      <c r="H46" s="1" t="s">
        <v>283</v>
      </c>
      <c r="I46" s="1" t="s">
        <v>284</v>
      </c>
      <c r="J46" s="1"/>
    </row>
    <row r="47" spans="1:10" ht="70" x14ac:dyDescent="0.35">
      <c r="A47" s="1" t="s">
        <v>35</v>
      </c>
      <c r="B47" s="2"/>
      <c r="C47" s="2" t="s">
        <v>198</v>
      </c>
      <c r="D47" s="6">
        <v>46661</v>
      </c>
      <c r="E47" s="1" t="s">
        <v>272</v>
      </c>
      <c r="F47" s="1"/>
      <c r="G47" s="1"/>
      <c r="H47" s="1" t="s">
        <v>285</v>
      </c>
      <c r="I47" s="1" t="s">
        <v>286</v>
      </c>
      <c r="J47" s="1"/>
    </row>
    <row r="48" spans="1:10" ht="84" x14ac:dyDescent="0.35">
      <c r="A48" s="1" t="s">
        <v>35</v>
      </c>
      <c r="B48" s="2"/>
      <c r="C48" s="2" t="s">
        <v>198</v>
      </c>
      <c r="D48" s="6">
        <v>46661</v>
      </c>
      <c r="E48" s="1" t="s">
        <v>272</v>
      </c>
      <c r="F48" s="1"/>
      <c r="G48" s="1"/>
      <c r="H48" s="5" t="s">
        <v>287</v>
      </c>
      <c r="I48" s="1" t="s">
        <v>288</v>
      </c>
      <c r="J48" s="1"/>
    </row>
    <row r="49" spans="1:10" ht="112" x14ac:dyDescent="0.35">
      <c r="A49" s="1" t="s">
        <v>35</v>
      </c>
      <c r="B49" s="2"/>
      <c r="C49" s="2" t="s">
        <v>198</v>
      </c>
      <c r="D49" s="6">
        <v>46661</v>
      </c>
      <c r="E49" s="1" t="s">
        <v>272</v>
      </c>
      <c r="F49" s="1"/>
      <c r="G49" s="1"/>
      <c r="H49" s="1" t="s">
        <v>289</v>
      </c>
      <c r="I49" s="1" t="s">
        <v>290</v>
      </c>
      <c r="J49" s="1"/>
    </row>
    <row r="50" spans="1:10" ht="70" x14ac:dyDescent="0.35">
      <c r="A50" s="1" t="s">
        <v>35</v>
      </c>
      <c r="B50" s="2"/>
      <c r="C50" s="2" t="s">
        <v>198</v>
      </c>
      <c r="D50" s="6">
        <v>46661</v>
      </c>
      <c r="E50" s="1" t="s">
        <v>272</v>
      </c>
      <c r="F50" s="1"/>
      <c r="G50" s="1"/>
      <c r="H50" s="1" t="s">
        <v>291</v>
      </c>
      <c r="I50" s="1" t="s">
        <v>292</v>
      </c>
      <c r="J50" s="1"/>
    </row>
    <row r="51" spans="1:10" ht="84" x14ac:dyDescent="0.35">
      <c r="A51" s="1" t="s">
        <v>35</v>
      </c>
      <c r="B51" s="2"/>
      <c r="C51" s="2" t="s">
        <v>198</v>
      </c>
      <c r="D51" s="6">
        <v>46661</v>
      </c>
      <c r="E51" s="1" t="s">
        <v>272</v>
      </c>
      <c r="F51" s="1"/>
      <c r="G51" s="1"/>
      <c r="H51" s="1" t="s">
        <v>293</v>
      </c>
      <c r="I51" s="1" t="s">
        <v>294</v>
      </c>
      <c r="J51" s="1"/>
    </row>
    <row r="52" spans="1:10" ht="84" x14ac:dyDescent="0.35">
      <c r="A52" s="1" t="s">
        <v>35</v>
      </c>
      <c r="B52" s="2"/>
      <c r="C52" s="2" t="s">
        <v>198</v>
      </c>
      <c r="D52" s="6">
        <v>46661</v>
      </c>
      <c r="E52" s="1" t="s">
        <v>272</v>
      </c>
      <c r="F52" s="1"/>
      <c r="G52" s="1"/>
      <c r="H52" s="1" t="s">
        <v>295</v>
      </c>
      <c r="I52" s="1" t="s">
        <v>296</v>
      </c>
      <c r="J52" s="1"/>
    </row>
    <row r="53" spans="1:10" ht="126" x14ac:dyDescent="0.35">
      <c r="A53" s="1" t="s">
        <v>35</v>
      </c>
      <c r="B53" s="2"/>
      <c r="C53" s="2" t="s">
        <v>198</v>
      </c>
      <c r="D53" s="6">
        <v>46661</v>
      </c>
      <c r="E53" s="1" t="s">
        <v>272</v>
      </c>
      <c r="F53" s="1"/>
      <c r="G53" s="1"/>
      <c r="H53" s="1" t="s">
        <v>297</v>
      </c>
      <c r="I53" s="1" t="s">
        <v>298</v>
      </c>
      <c r="J53" s="1"/>
    </row>
    <row r="54" spans="1:10" ht="84" x14ac:dyDescent="0.35">
      <c r="A54" s="1" t="s">
        <v>35</v>
      </c>
      <c r="B54" s="2"/>
      <c r="C54" s="2" t="s">
        <v>198</v>
      </c>
      <c r="D54" s="6">
        <v>46661</v>
      </c>
      <c r="E54" s="1" t="s">
        <v>272</v>
      </c>
      <c r="F54" s="1"/>
      <c r="G54" s="1"/>
      <c r="H54" s="1" t="s">
        <v>299</v>
      </c>
      <c r="I54" s="1" t="s">
        <v>300</v>
      </c>
      <c r="J54" s="1"/>
    </row>
    <row r="55" spans="1:10" ht="84" x14ac:dyDescent="0.35">
      <c r="A55" s="1" t="s">
        <v>35</v>
      </c>
      <c r="B55" s="2"/>
      <c r="C55" s="2" t="s">
        <v>198</v>
      </c>
      <c r="D55" s="6">
        <v>46661</v>
      </c>
      <c r="E55" s="1" t="s">
        <v>272</v>
      </c>
      <c r="F55" s="1"/>
      <c r="G55" s="1"/>
      <c r="H55" s="1" t="s">
        <v>301</v>
      </c>
      <c r="I55" s="1" t="s">
        <v>302</v>
      </c>
      <c r="J55" s="1"/>
    </row>
    <row r="56" spans="1:10" ht="84" x14ac:dyDescent="0.35">
      <c r="A56" s="1" t="s">
        <v>35</v>
      </c>
      <c r="B56" s="2"/>
      <c r="C56" s="2" t="s">
        <v>198</v>
      </c>
      <c r="D56" s="6">
        <v>46661</v>
      </c>
      <c r="E56" s="1" t="s">
        <v>272</v>
      </c>
      <c r="F56" s="1"/>
      <c r="G56" s="1"/>
      <c r="H56" s="1" t="s">
        <v>303</v>
      </c>
      <c r="I56" s="1" t="s">
        <v>304</v>
      </c>
      <c r="J56" s="1"/>
    </row>
    <row r="57" spans="1:10" ht="70" x14ac:dyDescent="0.35">
      <c r="A57" s="1" t="s">
        <v>35</v>
      </c>
      <c r="B57" s="2"/>
      <c r="C57" s="2" t="s">
        <v>198</v>
      </c>
      <c r="D57" s="6">
        <v>46661</v>
      </c>
      <c r="E57" s="1" t="s">
        <v>272</v>
      </c>
      <c r="F57" s="1"/>
      <c r="G57" s="1"/>
      <c r="H57" s="1" t="s">
        <v>305</v>
      </c>
      <c r="I57" s="1" t="s">
        <v>306</v>
      </c>
      <c r="J57" s="1"/>
    </row>
    <row r="58" spans="1:10" ht="70" x14ac:dyDescent="0.35">
      <c r="A58" s="1" t="s">
        <v>35</v>
      </c>
      <c r="B58" s="2"/>
      <c r="C58" s="2" t="s">
        <v>198</v>
      </c>
      <c r="D58" s="6">
        <v>46661</v>
      </c>
      <c r="E58" s="1" t="s">
        <v>272</v>
      </c>
      <c r="F58" s="1"/>
      <c r="G58" s="1"/>
      <c r="H58" s="1" t="s">
        <v>307</v>
      </c>
      <c r="I58" s="1" t="s">
        <v>308</v>
      </c>
      <c r="J58" s="1"/>
    </row>
    <row r="59" spans="1:10" ht="70" x14ac:dyDescent="0.35">
      <c r="A59" s="1" t="s">
        <v>35</v>
      </c>
      <c r="B59" s="2"/>
      <c r="C59" s="2" t="s">
        <v>198</v>
      </c>
      <c r="D59" s="6">
        <v>46661</v>
      </c>
      <c r="E59" s="1" t="s">
        <v>272</v>
      </c>
      <c r="F59" s="1"/>
      <c r="G59" s="1"/>
      <c r="H59" s="1" t="s">
        <v>309</v>
      </c>
      <c r="I59" s="1" t="s">
        <v>310</v>
      </c>
      <c r="J59" s="1"/>
    </row>
    <row r="60" spans="1:10" ht="56" x14ac:dyDescent="0.35">
      <c r="A60" s="1" t="s">
        <v>35</v>
      </c>
      <c r="B60" s="2"/>
      <c r="C60" s="2" t="s">
        <v>198</v>
      </c>
      <c r="D60" s="6">
        <v>46661</v>
      </c>
      <c r="E60" s="1" t="s">
        <v>272</v>
      </c>
      <c r="F60" s="1"/>
      <c r="G60" s="1"/>
      <c r="H60" s="1" t="s">
        <v>311</v>
      </c>
      <c r="I60" s="1" t="s">
        <v>312</v>
      </c>
      <c r="J60" s="1"/>
    </row>
    <row r="61" spans="1:10" ht="70" x14ac:dyDescent="0.35">
      <c r="A61" s="1" t="s">
        <v>35</v>
      </c>
      <c r="B61" s="2"/>
      <c r="C61" s="2" t="s">
        <v>198</v>
      </c>
      <c r="D61" s="6">
        <v>46661</v>
      </c>
      <c r="E61" s="1" t="s">
        <v>128</v>
      </c>
      <c r="F61" s="1"/>
      <c r="G61" s="1"/>
      <c r="H61" s="1" t="s">
        <v>313</v>
      </c>
      <c r="I61" s="1" t="s">
        <v>314</v>
      </c>
      <c r="J61" s="1"/>
    </row>
    <row r="62" spans="1:10" ht="98" x14ac:dyDescent="0.35">
      <c r="A62" s="1" t="s">
        <v>35</v>
      </c>
      <c r="B62" s="2"/>
      <c r="C62" s="2" t="s">
        <v>198</v>
      </c>
      <c r="D62" s="6">
        <v>46661</v>
      </c>
      <c r="E62" s="1" t="s">
        <v>128</v>
      </c>
      <c r="F62" s="1"/>
      <c r="G62" s="1"/>
      <c r="H62" s="1" t="s">
        <v>315</v>
      </c>
      <c r="I62" s="1" t="s">
        <v>316</v>
      </c>
      <c r="J62" s="1"/>
    </row>
    <row r="63" spans="1:10" ht="56" x14ac:dyDescent="0.35">
      <c r="A63" s="1" t="s">
        <v>34</v>
      </c>
      <c r="B63" s="2"/>
      <c r="C63" s="2" t="s">
        <v>198</v>
      </c>
      <c r="D63" s="6">
        <v>46661</v>
      </c>
      <c r="E63" s="1" t="s">
        <v>128</v>
      </c>
      <c r="F63" s="1"/>
      <c r="G63" s="1"/>
      <c r="H63" s="1" t="s">
        <v>317</v>
      </c>
      <c r="I63" s="1" t="s">
        <v>318</v>
      </c>
      <c r="J63" s="1"/>
    </row>
    <row r="64" spans="1:10" ht="70" x14ac:dyDescent="0.35">
      <c r="A64" s="1" t="s">
        <v>35</v>
      </c>
      <c r="B64" s="2"/>
      <c r="C64" s="2" t="s">
        <v>198</v>
      </c>
      <c r="D64" s="6">
        <v>46661</v>
      </c>
      <c r="E64" s="1" t="s">
        <v>128</v>
      </c>
      <c r="F64" s="1"/>
      <c r="G64" s="1"/>
      <c r="H64" s="1" t="s">
        <v>319</v>
      </c>
      <c r="I64" s="1" t="s">
        <v>320</v>
      </c>
      <c r="J64" s="1"/>
    </row>
    <row r="65" spans="1:10" ht="84" x14ac:dyDescent="0.35">
      <c r="A65" s="1" t="s">
        <v>35</v>
      </c>
      <c r="B65" s="2"/>
      <c r="C65" s="2" t="s">
        <v>198</v>
      </c>
      <c r="D65" s="6">
        <v>46661</v>
      </c>
      <c r="E65" s="1" t="s">
        <v>128</v>
      </c>
      <c r="F65" s="1"/>
      <c r="G65" s="1"/>
      <c r="H65" s="1" t="s">
        <v>321</v>
      </c>
      <c r="I65" s="1" t="s">
        <v>322</v>
      </c>
      <c r="J65" s="1"/>
    </row>
    <row r="66" spans="1:10" ht="70" x14ac:dyDescent="0.35">
      <c r="A66" s="1" t="s">
        <v>35</v>
      </c>
      <c r="B66" s="2"/>
      <c r="C66" s="2" t="s">
        <v>198</v>
      </c>
      <c r="D66" s="6">
        <v>46661</v>
      </c>
      <c r="E66" s="1" t="s">
        <v>128</v>
      </c>
      <c r="F66" s="1"/>
      <c r="G66" s="1"/>
      <c r="H66" s="1" t="s">
        <v>323</v>
      </c>
      <c r="I66" s="1" t="s">
        <v>324</v>
      </c>
      <c r="J66" s="1"/>
    </row>
    <row r="67" spans="1:10" ht="84" x14ac:dyDescent="0.35">
      <c r="A67" s="1" t="s">
        <v>35</v>
      </c>
      <c r="B67" s="2"/>
      <c r="C67" s="2" t="s">
        <v>198</v>
      </c>
      <c r="D67" s="6">
        <v>46661</v>
      </c>
      <c r="E67" s="1" t="s">
        <v>128</v>
      </c>
      <c r="F67" s="1"/>
      <c r="G67" s="1"/>
      <c r="H67" s="1" t="s">
        <v>325</v>
      </c>
      <c r="I67" s="1" t="s">
        <v>326</v>
      </c>
      <c r="J67" s="1"/>
    </row>
    <row r="68" spans="1:10" ht="56" x14ac:dyDescent="0.35">
      <c r="A68" s="1" t="s">
        <v>35</v>
      </c>
      <c r="B68" s="2"/>
      <c r="C68" s="2" t="s">
        <v>198</v>
      </c>
      <c r="D68" s="6">
        <v>46661</v>
      </c>
      <c r="E68" s="1" t="s">
        <v>128</v>
      </c>
      <c r="F68" s="1"/>
      <c r="G68" s="1"/>
      <c r="H68" s="1" t="s">
        <v>327</v>
      </c>
      <c r="I68" s="1" t="s">
        <v>328</v>
      </c>
      <c r="J68" s="1"/>
    </row>
    <row r="69" spans="1:10" ht="70" x14ac:dyDescent="0.35">
      <c r="A69" s="1" t="s">
        <v>35</v>
      </c>
      <c r="B69" s="2"/>
      <c r="C69" s="2" t="s">
        <v>198</v>
      </c>
      <c r="D69" s="6">
        <v>46661</v>
      </c>
      <c r="E69" s="1" t="s">
        <v>128</v>
      </c>
      <c r="F69" s="1"/>
      <c r="G69" s="1"/>
      <c r="H69" s="1" t="s">
        <v>329</v>
      </c>
      <c r="I69" s="1" t="s">
        <v>330</v>
      </c>
      <c r="J69" s="1"/>
    </row>
    <row r="70" spans="1:10" ht="84" x14ac:dyDescent="0.35">
      <c r="A70" s="1" t="s">
        <v>35</v>
      </c>
      <c r="B70" s="2"/>
      <c r="C70" s="2" t="s">
        <v>198</v>
      </c>
      <c r="D70" s="6">
        <v>46661</v>
      </c>
      <c r="E70" s="1" t="s">
        <v>128</v>
      </c>
      <c r="F70" s="1"/>
      <c r="G70" s="1"/>
      <c r="H70" s="1" t="s">
        <v>331</v>
      </c>
      <c r="I70" s="1" t="s">
        <v>332</v>
      </c>
      <c r="J70" s="1"/>
    </row>
    <row r="71" spans="1:10" ht="84" x14ac:dyDescent="0.35">
      <c r="A71" s="1" t="s">
        <v>35</v>
      </c>
      <c r="B71" s="2"/>
      <c r="C71" s="2" t="s">
        <v>198</v>
      </c>
      <c r="D71" s="6">
        <v>46661</v>
      </c>
      <c r="E71" s="1" t="s">
        <v>128</v>
      </c>
      <c r="F71" s="1"/>
      <c r="G71" s="1"/>
      <c r="H71" s="1" t="s">
        <v>333</v>
      </c>
      <c r="I71" s="1" t="s">
        <v>334</v>
      </c>
      <c r="J71" s="1"/>
    </row>
    <row r="72" spans="1:10" ht="70" x14ac:dyDescent="0.35">
      <c r="A72" s="1" t="s">
        <v>35</v>
      </c>
      <c r="B72" s="2"/>
      <c r="C72" s="2" t="s">
        <v>198</v>
      </c>
      <c r="D72" s="6">
        <v>46661</v>
      </c>
      <c r="E72" s="1" t="s">
        <v>128</v>
      </c>
      <c r="F72" s="1"/>
      <c r="G72" s="1"/>
      <c r="H72" s="1" t="s">
        <v>335</v>
      </c>
      <c r="I72" s="1" t="s">
        <v>336</v>
      </c>
      <c r="J72" s="1"/>
    </row>
    <row r="73" spans="1:10" ht="70" x14ac:dyDescent="0.35">
      <c r="A73" s="1" t="s">
        <v>35</v>
      </c>
      <c r="B73" s="2"/>
      <c r="C73" s="2" t="s">
        <v>198</v>
      </c>
      <c r="D73" s="6">
        <v>46661</v>
      </c>
      <c r="E73" s="1" t="s">
        <v>128</v>
      </c>
      <c r="F73" s="1"/>
      <c r="G73" s="1"/>
      <c r="H73" s="1" t="s">
        <v>337</v>
      </c>
      <c r="I73" s="1" t="s">
        <v>338</v>
      </c>
      <c r="J73" s="1"/>
    </row>
    <row r="74" spans="1:10" ht="84" x14ac:dyDescent="0.35">
      <c r="A74" s="1" t="s">
        <v>35</v>
      </c>
      <c r="B74" s="2"/>
      <c r="C74" s="2" t="s">
        <v>198</v>
      </c>
      <c r="D74" s="6">
        <v>46661</v>
      </c>
      <c r="E74" s="1" t="s">
        <v>128</v>
      </c>
      <c r="F74" s="1"/>
      <c r="G74" s="1"/>
      <c r="H74" s="1" t="s">
        <v>339</v>
      </c>
      <c r="I74" s="1" t="s">
        <v>340</v>
      </c>
      <c r="J74" s="1"/>
    </row>
    <row r="75" spans="1:10" ht="98" x14ac:dyDescent="0.35">
      <c r="A75" s="1" t="s">
        <v>34</v>
      </c>
      <c r="B75" s="2"/>
      <c r="C75" s="2" t="s">
        <v>198</v>
      </c>
      <c r="D75" s="6">
        <v>46661</v>
      </c>
      <c r="E75" s="1" t="s">
        <v>341</v>
      </c>
      <c r="F75" s="1"/>
      <c r="G75" s="1"/>
      <c r="H75" s="1" t="s">
        <v>342</v>
      </c>
      <c r="I75" s="1" t="s">
        <v>343</v>
      </c>
      <c r="J75" s="1"/>
    </row>
    <row r="76" spans="1:10" ht="70" x14ac:dyDescent="0.35">
      <c r="A76" s="1" t="s">
        <v>34</v>
      </c>
      <c r="B76" s="2"/>
      <c r="C76" s="2" t="s">
        <v>198</v>
      </c>
      <c r="D76" s="6">
        <v>46661</v>
      </c>
      <c r="E76" s="1" t="s">
        <v>341</v>
      </c>
      <c r="F76" s="1"/>
      <c r="G76" s="1"/>
      <c r="H76" s="1" t="s">
        <v>344</v>
      </c>
      <c r="I76" s="1" t="s">
        <v>345</v>
      </c>
      <c r="J76" s="1"/>
    </row>
    <row r="77" spans="1:10" ht="84" x14ac:dyDescent="0.35">
      <c r="A77" s="1" t="s">
        <v>34</v>
      </c>
      <c r="B77" s="2"/>
      <c r="C77" s="2" t="s">
        <v>198</v>
      </c>
      <c r="D77" s="6">
        <v>46661</v>
      </c>
      <c r="E77" s="1" t="s">
        <v>341</v>
      </c>
      <c r="F77" s="1"/>
      <c r="G77" s="1"/>
      <c r="H77" s="1" t="s">
        <v>346</v>
      </c>
      <c r="I77" s="1" t="s">
        <v>347</v>
      </c>
      <c r="J77" s="1"/>
    </row>
    <row r="78" spans="1:10" ht="84" x14ac:dyDescent="0.35">
      <c r="A78" s="1" t="s">
        <v>34</v>
      </c>
      <c r="B78" s="2"/>
      <c r="C78" s="2" t="s">
        <v>198</v>
      </c>
      <c r="D78" s="6">
        <v>46661</v>
      </c>
      <c r="E78" s="1" t="s">
        <v>341</v>
      </c>
      <c r="F78" s="1"/>
      <c r="G78" s="1"/>
      <c r="H78" s="1" t="s">
        <v>348</v>
      </c>
      <c r="I78" s="1" t="s">
        <v>349</v>
      </c>
      <c r="J78" s="1"/>
    </row>
    <row r="79" spans="1:10" ht="154" x14ac:dyDescent="0.35">
      <c r="A79" s="1" t="s">
        <v>34</v>
      </c>
      <c r="B79" s="2"/>
      <c r="C79" s="2" t="s">
        <v>198</v>
      </c>
      <c r="D79" s="6">
        <v>46661</v>
      </c>
      <c r="E79" s="1" t="s">
        <v>341</v>
      </c>
      <c r="F79" s="1"/>
      <c r="G79" s="1"/>
      <c r="H79" s="1" t="s">
        <v>350</v>
      </c>
      <c r="I79" s="1" t="s">
        <v>351</v>
      </c>
      <c r="J79" s="1"/>
    </row>
    <row r="80" spans="1:10" ht="84" x14ac:dyDescent="0.35">
      <c r="A80" s="1" t="s">
        <v>35</v>
      </c>
      <c r="B80" s="2"/>
      <c r="C80" s="2" t="s">
        <v>198</v>
      </c>
      <c r="D80" s="6">
        <v>46661</v>
      </c>
      <c r="E80" s="1" t="s">
        <v>341</v>
      </c>
      <c r="F80" s="1"/>
      <c r="G80" s="1"/>
      <c r="H80" s="1" t="s">
        <v>352</v>
      </c>
      <c r="I80" s="1" t="s">
        <v>353</v>
      </c>
      <c r="J80" s="1"/>
    </row>
    <row r="81" spans="1:10" ht="56" x14ac:dyDescent="0.35">
      <c r="A81" s="1" t="s">
        <v>34</v>
      </c>
      <c r="B81" s="2"/>
      <c r="C81" s="2" t="s">
        <v>198</v>
      </c>
      <c r="D81" s="6">
        <v>46661</v>
      </c>
      <c r="E81" s="1" t="s">
        <v>341</v>
      </c>
      <c r="F81" s="1"/>
      <c r="G81" s="1"/>
      <c r="H81" s="1" t="s">
        <v>354</v>
      </c>
      <c r="I81" s="1" t="s">
        <v>355</v>
      </c>
      <c r="J81" s="1"/>
    </row>
    <row r="82" spans="1:10" ht="84" x14ac:dyDescent="0.35">
      <c r="A82" s="1" t="s">
        <v>35</v>
      </c>
      <c r="B82" s="2"/>
      <c r="C82" s="2" t="s">
        <v>198</v>
      </c>
      <c r="D82" s="6">
        <v>46661</v>
      </c>
      <c r="E82" s="1" t="s">
        <v>341</v>
      </c>
      <c r="F82" s="1"/>
      <c r="G82" s="1"/>
      <c r="H82" s="1" t="s">
        <v>356</v>
      </c>
      <c r="I82" s="1" t="s">
        <v>357</v>
      </c>
      <c r="J82" s="1"/>
    </row>
    <row r="83" spans="1:10" ht="84" x14ac:dyDescent="0.35">
      <c r="A83" s="1" t="s">
        <v>34</v>
      </c>
      <c r="B83" s="2"/>
      <c r="C83" s="2" t="s">
        <v>198</v>
      </c>
      <c r="D83" s="6">
        <v>46661</v>
      </c>
      <c r="E83" s="1" t="s">
        <v>341</v>
      </c>
      <c r="F83" s="1"/>
      <c r="G83" s="1"/>
      <c r="H83" s="1" t="s">
        <v>358</v>
      </c>
      <c r="I83" s="1" t="s">
        <v>359</v>
      </c>
      <c r="J83" s="1"/>
    </row>
    <row r="84" spans="1:10" ht="70" x14ac:dyDescent="0.35">
      <c r="A84" s="1" t="s">
        <v>35</v>
      </c>
      <c r="B84" s="2"/>
      <c r="C84" s="2" t="s">
        <v>198</v>
      </c>
      <c r="D84" s="6">
        <v>46661</v>
      </c>
      <c r="E84" s="1" t="s">
        <v>341</v>
      </c>
      <c r="F84" s="1"/>
      <c r="G84" s="1"/>
      <c r="H84" s="1" t="s">
        <v>360</v>
      </c>
      <c r="I84" s="1" t="s">
        <v>361</v>
      </c>
      <c r="J84" s="1"/>
    </row>
    <row r="85" spans="1:10" ht="70" x14ac:dyDescent="0.35">
      <c r="A85" s="1" t="s">
        <v>35</v>
      </c>
      <c r="B85" s="2"/>
      <c r="C85" s="2" t="s">
        <v>198</v>
      </c>
      <c r="D85" s="6">
        <v>46661</v>
      </c>
      <c r="E85" s="1" t="s">
        <v>362</v>
      </c>
      <c r="F85" s="1"/>
      <c r="G85" s="1"/>
      <c r="H85" s="1" t="s">
        <v>363</v>
      </c>
      <c r="I85" s="1" t="s">
        <v>364</v>
      </c>
      <c r="J85" s="1"/>
    </row>
    <row r="86" spans="1:10" ht="56" x14ac:dyDescent="0.35">
      <c r="A86" s="1" t="s">
        <v>34</v>
      </c>
      <c r="B86" s="2"/>
      <c r="C86" s="2" t="s">
        <v>198</v>
      </c>
      <c r="D86" s="6">
        <v>46661</v>
      </c>
      <c r="E86" s="1" t="s">
        <v>365</v>
      </c>
      <c r="F86" s="1"/>
      <c r="G86" s="1"/>
      <c r="H86" s="1" t="s">
        <v>366</v>
      </c>
      <c r="I86" s="1" t="s">
        <v>367</v>
      </c>
      <c r="J86" s="1"/>
    </row>
    <row r="87" spans="1:10" ht="56" x14ac:dyDescent="0.35">
      <c r="A87" s="1" t="s">
        <v>34</v>
      </c>
      <c r="B87" s="2"/>
      <c r="C87" s="2" t="s">
        <v>198</v>
      </c>
      <c r="D87" s="6">
        <v>46661</v>
      </c>
      <c r="E87" s="1" t="s">
        <v>365</v>
      </c>
      <c r="F87" s="1"/>
      <c r="G87" s="1"/>
      <c r="H87" s="1" t="s">
        <v>368</v>
      </c>
      <c r="I87" s="1" t="s">
        <v>369</v>
      </c>
      <c r="J87" s="1"/>
    </row>
    <row r="88" spans="1:10" ht="98" x14ac:dyDescent="0.35">
      <c r="A88" s="1" t="s">
        <v>34</v>
      </c>
      <c r="B88" s="2"/>
      <c r="C88" s="2" t="s">
        <v>198</v>
      </c>
      <c r="D88" s="6">
        <v>46661</v>
      </c>
      <c r="E88" s="1" t="s">
        <v>365</v>
      </c>
      <c r="F88" s="1"/>
      <c r="G88" s="1"/>
      <c r="H88" s="1" t="s">
        <v>370</v>
      </c>
      <c r="I88" s="1" t="s">
        <v>371</v>
      </c>
      <c r="J88" s="1"/>
    </row>
    <row r="89" spans="1:10" ht="140" x14ac:dyDescent="0.35">
      <c r="A89" s="1" t="s">
        <v>34</v>
      </c>
      <c r="B89" s="2"/>
      <c r="C89" s="2" t="s">
        <v>198</v>
      </c>
      <c r="D89" s="6">
        <v>46661</v>
      </c>
      <c r="E89" s="1" t="s">
        <v>365</v>
      </c>
      <c r="F89" s="1"/>
      <c r="G89" s="1"/>
      <c r="H89" s="1" t="s">
        <v>372</v>
      </c>
      <c r="I89" s="1" t="s">
        <v>373</v>
      </c>
      <c r="J89" s="1"/>
    </row>
    <row r="90" spans="1:10" ht="126" x14ac:dyDescent="0.35">
      <c r="A90" s="1" t="s">
        <v>34</v>
      </c>
      <c r="B90" s="2"/>
      <c r="C90" s="2" t="s">
        <v>198</v>
      </c>
      <c r="D90" s="6">
        <v>46661</v>
      </c>
      <c r="E90" s="1" t="s">
        <v>365</v>
      </c>
      <c r="F90" s="1"/>
      <c r="G90" s="1"/>
      <c r="H90" s="1" t="s">
        <v>374</v>
      </c>
      <c r="I90" s="1" t="s">
        <v>375</v>
      </c>
      <c r="J90" s="1"/>
    </row>
    <row r="91" spans="1:10" ht="98" x14ac:dyDescent="0.35">
      <c r="A91" s="1" t="s">
        <v>34</v>
      </c>
      <c r="B91" s="2"/>
      <c r="C91" s="2" t="s">
        <v>198</v>
      </c>
      <c r="D91" s="6">
        <v>46661</v>
      </c>
      <c r="E91" s="1" t="s">
        <v>365</v>
      </c>
      <c r="F91" s="1"/>
      <c r="G91" s="1"/>
      <c r="H91" s="1" t="s">
        <v>376</v>
      </c>
      <c r="I91" s="1" t="s">
        <v>377</v>
      </c>
      <c r="J91" s="1"/>
    </row>
    <row r="92" spans="1:10" ht="70" x14ac:dyDescent="0.35">
      <c r="A92" s="1" t="s">
        <v>35</v>
      </c>
      <c r="B92" s="2"/>
      <c r="C92" s="2" t="s">
        <v>198</v>
      </c>
      <c r="D92" s="6">
        <v>46661</v>
      </c>
      <c r="E92" s="1" t="s">
        <v>378</v>
      </c>
      <c r="F92" s="1"/>
      <c r="G92" s="1"/>
      <c r="H92" s="1" t="s">
        <v>379</v>
      </c>
      <c r="I92" s="1" t="s">
        <v>380</v>
      </c>
      <c r="J92" s="1"/>
    </row>
    <row r="93" spans="1:10" ht="70" x14ac:dyDescent="0.35">
      <c r="A93" s="1" t="s">
        <v>34</v>
      </c>
      <c r="B93" s="2"/>
      <c r="C93" s="2" t="s">
        <v>198</v>
      </c>
      <c r="D93" s="6">
        <v>46661</v>
      </c>
      <c r="E93" s="1" t="s">
        <v>378</v>
      </c>
      <c r="F93" s="1"/>
      <c r="G93" s="1"/>
      <c r="H93" s="1" t="s">
        <v>381</v>
      </c>
      <c r="I93" s="1" t="s">
        <v>382</v>
      </c>
      <c r="J93" s="1"/>
    </row>
    <row r="94" spans="1:10" ht="56" x14ac:dyDescent="0.35">
      <c r="A94" s="1" t="s">
        <v>34</v>
      </c>
      <c r="B94" s="2"/>
      <c r="C94" s="2" t="s">
        <v>198</v>
      </c>
      <c r="D94" s="6">
        <v>46661</v>
      </c>
      <c r="E94" s="1" t="s">
        <v>378</v>
      </c>
      <c r="F94" s="1"/>
      <c r="G94" s="1"/>
      <c r="H94" s="1" t="s">
        <v>383</v>
      </c>
      <c r="I94" s="1" t="s">
        <v>384</v>
      </c>
      <c r="J94" s="1"/>
    </row>
    <row r="95" spans="1:10" ht="84" x14ac:dyDescent="0.35">
      <c r="A95" s="1" t="s">
        <v>34</v>
      </c>
      <c r="B95" s="2"/>
      <c r="C95" s="2" t="s">
        <v>198</v>
      </c>
      <c r="D95" s="6">
        <v>46661</v>
      </c>
      <c r="E95" s="1" t="s">
        <v>378</v>
      </c>
      <c r="F95" s="1"/>
      <c r="G95" s="1"/>
      <c r="H95" s="1" t="s">
        <v>385</v>
      </c>
      <c r="I95" s="1" t="s">
        <v>386</v>
      </c>
      <c r="J95" s="1"/>
    </row>
    <row r="96" spans="1:10" ht="70" x14ac:dyDescent="0.35">
      <c r="A96" s="1" t="s">
        <v>34</v>
      </c>
      <c r="B96" s="2"/>
      <c r="C96" s="2" t="s">
        <v>198</v>
      </c>
      <c r="D96" s="6">
        <v>46661</v>
      </c>
      <c r="E96" s="1" t="s">
        <v>378</v>
      </c>
      <c r="F96" s="1"/>
      <c r="G96" s="1"/>
      <c r="H96" s="1" t="s">
        <v>387</v>
      </c>
      <c r="I96" s="1" t="s">
        <v>388</v>
      </c>
      <c r="J96" s="1"/>
    </row>
    <row r="97" spans="1:10" ht="70" x14ac:dyDescent="0.35">
      <c r="A97" s="1" t="s">
        <v>34</v>
      </c>
      <c r="B97" s="2"/>
      <c r="C97" s="2" t="s">
        <v>198</v>
      </c>
      <c r="D97" s="6">
        <v>46661</v>
      </c>
      <c r="E97" s="1" t="s">
        <v>378</v>
      </c>
      <c r="F97" s="1"/>
      <c r="G97" s="1"/>
      <c r="H97" s="1" t="s">
        <v>389</v>
      </c>
      <c r="I97" s="1" t="s">
        <v>390</v>
      </c>
      <c r="J97" s="1"/>
    </row>
    <row r="98" spans="1:10" ht="98" x14ac:dyDescent="0.35">
      <c r="A98" s="1" t="s">
        <v>34</v>
      </c>
      <c r="B98" s="2"/>
      <c r="C98" s="2" t="s">
        <v>198</v>
      </c>
      <c r="D98" s="6">
        <v>46661</v>
      </c>
      <c r="E98" s="1" t="s">
        <v>378</v>
      </c>
      <c r="F98" s="1"/>
      <c r="G98" s="1"/>
      <c r="H98" s="1" t="s">
        <v>391</v>
      </c>
      <c r="I98" s="1" t="s">
        <v>392</v>
      </c>
      <c r="J98" s="1"/>
    </row>
    <row r="99" spans="1:10" ht="70" x14ac:dyDescent="0.35">
      <c r="A99" s="1" t="s">
        <v>35</v>
      </c>
      <c r="B99" s="2"/>
      <c r="C99" s="2" t="s">
        <v>198</v>
      </c>
      <c r="D99" s="6">
        <v>46661</v>
      </c>
      <c r="E99" s="1" t="s">
        <v>378</v>
      </c>
      <c r="F99" s="1"/>
      <c r="G99" s="1"/>
      <c r="H99" s="1" t="s">
        <v>393</v>
      </c>
      <c r="I99" s="1" t="s">
        <v>394</v>
      </c>
      <c r="J99" s="1"/>
    </row>
    <row r="100" spans="1:10" ht="84" x14ac:dyDescent="0.35">
      <c r="A100" s="1" t="s">
        <v>35</v>
      </c>
      <c r="B100" s="2"/>
      <c r="C100" s="2" t="s">
        <v>198</v>
      </c>
      <c r="D100" s="6">
        <v>46661</v>
      </c>
      <c r="E100" s="1" t="s">
        <v>378</v>
      </c>
      <c r="F100" s="1"/>
      <c r="G100" s="1"/>
      <c r="H100" s="1" t="s">
        <v>395</v>
      </c>
      <c r="I100" s="1" t="s">
        <v>396</v>
      </c>
      <c r="J100" s="1"/>
    </row>
    <row r="101" spans="1:10" ht="84" x14ac:dyDescent="0.35">
      <c r="A101" s="1" t="s">
        <v>35</v>
      </c>
      <c r="B101" s="2"/>
      <c r="C101" s="2" t="s">
        <v>198</v>
      </c>
      <c r="D101" s="6">
        <v>46661</v>
      </c>
      <c r="E101" s="1" t="s">
        <v>378</v>
      </c>
      <c r="F101" s="1"/>
      <c r="G101" s="1"/>
      <c r="H101" s="1" t="s">
        <v>397</v>
      </c>
      <c r="I101" s="1" t="s">
        <v>398</v>
      </c>
      <c r="J101" s="1"/>
    </row>
    <row r="102" spans="1:10" ht="70" x14ac:dyDescent="0.35">
      <c r="A102" s="1" t="s">
        <v>35</v>
      </c>
      <c r="B102" s="2"/>
      <c r="C102" s="2" t="s">
        <v>198</v>
      </c>
      <c r="D102" s="6">
        <v>46661</v>
      </c>
      <c r="E102" s="1" t="s">
        <v>378</v>
      </c>
      <c r="F102" s="1"/>
      <c r="G102" s="1"/>
      <c r="H102" s="1" t="s">
        <v>399</v>
      </c>
      <c r="I102" s="1" t="s">
        <v>400</v>
      </c>
      <c r="J102" s="1"/>
    </row>
    <row r="103" spans="1:10" ht="98" x14ac:dyDescent="0.35">
      <c r="A103" s="1" t="s">
        <v>35</v>
      </c>
      <c r="B103" s="2"/>
      <c r="C103" s="2" t="s">
        <v>198</v>
      </c>
      <c r="D103" s="6">
        <v>46661</v>
      </c>
      <c r="E103" s="1" t="s">
        <v>378</v>
      </c>
      <c r="F103" s="1"/>
      <c r="G103" s="1"/>
      <c r="H103" s="1" t="s">
        <v>401</v>
      </c>
      <c r="I103" s="1" t="s">
        <v>402</v>
      </c>
      <c r="J103" s="1"/>
    </row>
    <row r="104" spans="1:10" ht="70" x14ac:dyDescent="0.35">
      <c r="A104" s="1" t="s">
        <v>35</v>
      </c>
      <c r="B104" s="2"/>
      <c r="C104" s="2" t="s">
        <v>198</v>
      </c>
      <c r="D104" s="6">
        <v>46661</v>
      </c>
      <c r="E104" s="1" t="s">
        <v>378</v>
      </c>
      <c r="F104" s="1"/>
      <c r="G104" s="1"/>
      <c r="H104" s="1" t="s">
        <v>403</v>
      </c>
      <c r="I104" s="1" t="s">
        <v>404</v>
      </c>
      <c r="J104" s="1"/>
    </row>
    <row r="105" spans="1:10" ht="84" x14ac:dyDescent="0.35">
      <c r="A105" s="1" t="s">
        <v>35</v>
      </c>
      <c r="B105" s="2"/>
      <c r="C105" s="2" t="s">
        <v>198</v>
      </c>
      <c r="D105" s="6">
        <v>46661</v>
      </c>
      <c r="E105" s="1" t="s">
        <v>378</v>
      </c>
      <c r="F105" s="1"/>
      <c r="G105" s="1"/>
      <c r="H105" s="1" t="s">
        <v>405</v>
      </c>
      <c r="I105" s="1" t="s">
        <v>406</v>
      </c>
      <c r="J105" s="1"/>
    </row>
    <row r="106" spans="1:10" ht="70" x14ac:dyDescent="0.35">
      <c r="A106" s="1" t="s">
        <v>35</v>
      </c>
      <c r="B106" s="2"/>
      <c r="C106" s="2" t="s">
        <v>198</v>
      </c>
      <c r="D106" s="6">
        <v>46661</v>
      </c>
      <c r="E106" s="1" t="s">
        <v>407</v>
      </c>
      <c r="F106" s="1"/>
      <c r="G106" s="1"/>
      <c r="H106" s="1" t="s">
        <v>408</v>
      </c>
      <c r="I106" s="1" t="s">
        <v>409</v>
      </c>
      <c r="J106" s="1"/>
    </row>
    <row r="107" spans="1:10" ht="56" x14ac:dyDescent="0.35">
      <c r="A107" s="1" t="s">
        <v>35</v>
      </c>
      <c r="B107" s="2"/>
      <c r="C107" s="2" t="s">
        <v>198</v>
      </c>
      <c r="D107" s="6">
        <v>46661</v>
      </c>
      <c r="E107" s="1" t="s">
        <v>407</v>
      </c>
      <c r="F107" s="1"/>
      <c r="G107" s="1"/>
      <c r="H107" s="1" t="s">
        <v>410</v>
      </c>
      <c r="I107" s="1" t="s">
        <v>411</v>
      </c>
      <c r="J107" s="1"/>
    </row>
    <row r="108" spans="1:10" ht="56" x14ac:dyDescent="0.35">
      <c r="A108" s="1" t="s">
        <v>35</v>
      </c>
      <c r="B108" s="2"/>
      <c r="C108" s="2" t="s">
        <v>198</v>
      </c>
      <c r="D108" s="6">
        <v>46661</v>
      </c>
      <c r="E108" s="1" t="s">
        <v>407</v>
      </c>
      <c r="F108" s="1"/>
      <c r="G108" s="1"/>
      <c r="H108" s="1" t="s">
        <v>412</v>
      </c>
      <c r="I108" s="1" t="s">
        <v>413</v>
      </c>
      <c r="J108" s="1"/>
    </row>
    <row r="109" spans="1:10" ht="84" x14ac:dyDescent="0.35">
      <c r="A109" s="1" t="s">
        <v>35</v>
      </c>
      <c r="B109" s="2"/>
      <c r="C109" s="2" t="s">
        <v>198</v>
      </c>
      <c r="D109" s="6">
        <v>46661</v>
      </c>
      <c r="E109" s="1" t="s">
        <v>663</v>
      </c>
      <c r="F109" s="1"/>
      <c r="G109" s="1"/>
      <c r="H109" s="1" t="s">
        <v>653</v>
      </c>
      <c r="I109" s="1" t="s">
        <v>664</v>
      </c>
      <c r="J109" s="1"/>
    </row>
    <row r="110" spans="1:10" ht="70" x14ac:dyDescent="0.35">
      <c r="A110" s="1" t="s">
        <v>35</v>
      </c>
      <c r="B110" s="2"/>
      <c r="C110" s="2" t="s">
        <v>198</v>
      </c>
      <c r="D110" s="6">
        <v>46661</v>
      </c>
      <c r="E110" s="1" t="s">
        <v>663</v>
      </c>
      <c r="F110" s="1"/>
      <c r="G110" s="1"/>
      <c r="H110" s="1" t="s">
        <v>654</v>
      </c>
      <c r="I110" s="1" t="s">
        <v>665</v>
      </c>
      <c r="J110" s="1"/>
    </row>
    <row r="111" spans="1:10" ht="126" x14ac:dyDescent="0.35">
      <c r="A111" s="1" t="s">
        <v>34</v>
      </c>
      <c r="B111" s="2"/>
      <c r="C111" s="2" t="s">
        <v>198</v>
      </c>
      <c r="D111" s="6">
        <v>46661</v>
      </c>
      <c r="E111" s="1" t="s">
        <v>663</v>
      </c>
      <c r="F111" s="1"/>
      <c r="G111" s="1"/>
      <c r="H111" s="1" t="s">
        <v>655</v>
      </c>
      <c r="I111" s="1" t="s">
        <v>666</v>
      </c>
      <c r="J111" s="1"/>
    </row>
    <row r="112" spans="1:10" ht="70" x14ac:dyDescent="0.35">
      <c r="A112" s="1" t="s">
        <v>35</v>
      </c>
      <c r="B112" s="2"/>
      <c r="C112" s="2" t="s">
        <v>198</v>
      </c>
      <c r="D112" s="6">
        <v>46661</v>
      </c>
      <c r="E112" s="1" t="s">
        <v>663</v>
      </c>
      <c r="F112" s="1"/>
      <c r="G112" s="1"/>
      <c r="H112" s="1" t="s">
        <v>656</v>
      </c>
      <c r="I112" s="1" t="s">
        <v>667</v>
      </c>
      <c r="J112" s="1"/>
    </row>
    <row r="113" spans="1:10" ht="70" x14ac:dyDescent="0.35">
      <c r="A113" s="1" t="s">
        <v>34</v>
      </c>
      <c r="B113" s="2"/>
      <c r="C113" s="2" t="s">
        <v>198</v>
      </c>
      <c r="D113" s="6">
        <v>46661</v>
      </c>
      <c r="E113" s="1" t="s">
        <v>663</v>
      </c>
      <c r="F113" s="1"/>
      <c r="G113" s="1"/>
      <c r="H113" s="1" t="s">
        <v>657</v>
      </c>
      <c r="I113" s="1" t="s">
        <v>668</v>
      </c>
      <c r="J113" s="1"/>
    </row>
    <row r="114" spans="1:10" ht="70" x14ac:dyDescent="0.35">
      <c r="A114" s="1" t="s">
        <v>35</v>
      </c>
      <c r="B114" s="2"/>
      <c r="C114" s="2" t="s">
        <v>198</v>
      </c>
      <c r="D114" s="6">
        <v>46661</v>
      </c>
      <c r="E114" s="1" t="s">
        <v>147</v>
      </c>
      <c r="F114" s="1"/>
      <c r="G114" s="1"/>
      <c r="H114" s="1" t="s">
        <v>414</v>
      </c>
      <c r="I114" s="1" t="s">
        <v>415</v>
      </c>
      <c r="J114" s="1"/>
    </row>
    <row r="115" spans="1:10" ht="70" x14ac:dyDescent="0.35">
      <c r="A115" s="1" t="s">
        <v>35</v>
      </c>
      <c r="B115" s="2"/>
      <c r="C115" s="2" t="s">
        <v>198</v>
      </c>
      <c r="D115" s="6">
        <v>46661</v>
      </c>
      <c r="E115" s="1" t="s">
        <v>147</v>
      </c>
      <c r="F115" s="1"/>
      <c r="G115" s="1"/>
      <c r="H115" s="1" t="s">
        <v>416</v>
      </c>
      <c r="I115" s="1" t="s">
        <v>417</v>
      </c>
      <c r="J115" s="1"/>
    </row>
    <row r="116" spans="1:10" ht="56" x14ac:dyDescent="0.35">
      <c r="A116" s="1" t="s">
        <v>35</v>
      </c>
      <c r="B116" s="2"/>
      <c r="C116" s="2" t="s">
        <v>198</v>
      </c>
      <c r="D116" s="6">
        <v>46661</v>
      </c>
      <c r="E116" s="1" t="s">
        <v>147</v>
      </c>
      <c r="F116" s="1"/>
      <c r="G116" s="1"/>
      <c r="H116" s="1" t="s">
        <v>418</v>
      </c>
      <c r="I116" s="1" t="s">
        <v>419</v>
      </c>
      <c r="J116" s="1"/>
    </row>
    <row r="117" spans="1:10" ht="70" x14ac:dyDescent="0.35">
      <c r="A117" s="1" t="s">
        <v>35</v>
      </c>
      <c r="B117" s="2"/>
      <c r="C117" s="2" t="s">
        <v>198</v>
      </c>
      <c r="D117" s="6">
        <v>46661</v>
      </c>
      <c r="E117" s="1" t="s">
        <v>147</v>
      </c>
      <c r="F117" s="1"/>
      <c r="G117" s="1"/>
      <c r="H117" s="1" t="s">
        <v>420</v>
      </c>
      <c r="I117" s="1" t="s">
        <v>421</v>
      </c>
      <c r="J117" s="1"/>
    </row>
    <row r="118" spans="1:10" ht="112" x14ac:dyDescent="0.35">
      <c r="A118" s="1" t="s">
        <v>35</v>
      </c>
      <c r="B118" s="2"/>
      <c r="C118" s="2" t="s">
        <v>198</v>
      </c>
      <c r="D118" s="6">
        <v>46661</v>
      </c>
      <c r="E118" s="1" t="s">
        <v>147</v>
      </c>
      <c r="F118" s="1"/>
      <c r="G118" s="1"/>
      <c r="H118" s="1" t="s">
        <v>422</v>
      </c>
      <c r="I118" s="1" t="s">
        <v>423</v>
      </c>
      <c r="J118" s="1"/>
    </row>
    <row r="119" spans="1:10" ht="84" x14ac:dyDescent="0.35">
      <c r="A119" s="1" t="s">
        <v>35</v>
      </c>
      <c r="B119" s="2"/>
      <c r="C119" s="2" t="s">
        <v>198</v>
      </c>
      <c r="D119" s="6">
        <v>46661</v>
      </c>
      <c r="E119" s="1" t="s">
        <v>424</v>
      </c>
      <c r="F119" s="1"/>
      <c r="G119" s="1"/>
      <c r="H119" s="1" t="s">
        <v>425</v>
      </c>
      <c r="I119" s="1" t="s">
        <v>426</v>
      </c>
      <c r="J119" s="1"/>
    </row>
    <row r="120" spans="1:10" ht="112" x14ac:dyDescent="0.35">
      <c r="A120" s="1" t="s">
        <v>35</v>
      </c>
      <c r="B120" s="2"/>
      <c r="C120" s="2" t="s">
        <v>198</v>
      </c>
      <c r="D120" s="6">
        <v>46661</v>
      </c>
      <c r="E120" s="1" t="s">
        <v>424</v>
      </c>
      <c r="F120" s="1"/>
      <c r="G120" s="1"/>
      <c r="H120" s="1" t="s">
        <v>427</v>
      </c>
      <c r="I120" s="1" t="s">
        <v>428</v>
      </c>
      <c r="J120" s="1"/>
    </row>
    <row r="121" spans="1:10" ht="84" x14ac:dyDescent="0.35">
      <c r="A121" s="1" t="s">
        <v>35</v>
      </c>
      <c r="B121" s="2"/>
      <c r="C121" s="2" t="s">
        <v>198</v>
      </c>
      <c r="D121" s="6">
        <v>46661</v>
      </c>
      <c r="E121" s="1" t="s">
        <v>424</v>
      </c>
      <c r="F121" s="1"/>
      <c r="G121" s="1"/>
      <c r="H121" s="1" t="s">
        <v>429</v>
      </c>
      <c r="I121" s="1" t="s">
        <v>430</v>
      </c>
      <c r="J121" s="1"/>
    </row>
    <row r="122" spans="1:10" ht="70" x14ac:dyDescent="0.35">
      <c r="A122" s="1" t="s">
        <v>35</v>
      </c>
      <c r="B122" s="2"/>
      <c r="C122" s="2" t="s">
        <v>198</v>
      </c>
      <c r="D122" s="6">
        <v>46661</v>
      </c>
      <c r="E122" s="1" t="s">
        <v>424</v>
      </c>
      <c r="F122" s="1"/>
      <c r="G122" s="1"/>
      <c r="H122" s="1" t="s">
        <v>431</v>
      </c>
      <c r="I122" s="1" t="s">
        <v>432</v>
      </c>
      <c r="J122" s="1"/>
    </row>
    <row r="123" spans="1:10" ht="70" x14ac:dyDescent="0.35">
      <c r="A123" s="1" t="s">
        <v>35</v>
      </c>
      <c r="B123" s="2"/>
      <c r="C123" s="2" t="s">
        <v>198</v>
      </c>
      <c r="D123" s="6">
        <v>46661</v>
      </c>
      <c r="E123" s="1" t="s">
        <v>424</v>
      </c>
      <c r="F123" s="1"/>
      <c r="G123" s="1"/>
      <c r="H123" s="1" t="s">
        <v>433</v>
      </c>
      <c r="I123" s="1" t="s">
        <v>434</v>
      </c>
      <c r="J123" s="1"/>
    </row>
    <row r="124" spans="1:10" ht="98" x14ac:dyDescent="0.35">
      <c r="A124" s="1" t="s">
        <v>35</v>
      </c>
      <c r="B124" s="2"/>
      <c r="C124" s="2" t="s">
        <v>198</v>
      </c>
      <c r="D124" s="6">
        <v>46661</v>
      </c>
      <c r="E124" s="1" t="s">
        <v>424</v>
      </c>
      <c r="F124" s="1"/>
      <c r="G124" s="1"/>
      <c r="H124" s="1" t="s">
        <v>435</v>
      </c>
      <c r="I124" s="1" t="s">
        <v>436</v>
      </c>
      <c r="J124" s="1"/>
    </row>
    <row r="125" spans="1:10" ht="70" x14ac:dyDescent="0.35">
      <c r="A125" s="1" t="s">
        <v>35</v>
      </c>
      <c r="B125" s="2"/>
      <c r="C125" s="2" t="s">
        <v>198</v>
      </c>
      <c r="D125" s="6">
        <v>46661</v>
      </c>
      <c r="E125" s="1" t="s">
        <v>424</v>
      </c>
      <c r="F125" s="1"/>
      <c r="G125" s="1"/>
      <c r="H125" s="1" t="s">
        <v>437</v>
      </c>
      <c r="I125" s="1" t="s">
        <v>438</v>
      </c>
      <c r="J125" s="1"/>
    </row>
    <row r="126" spans="1:10" ht="70" x14ac:dyDescent="0.35">
      <c r="A126" s="1" t="s">
        <v>35</v>
      </c>
      <c r="B126" s="2"/>
      <c r="C126" s="2" t="s">
        <v>198</v>
      </c>
      <c r="D126" s="6">
        <v>46661</v>
      </c>
      <c r="E126" s="1" t="s">
        <v>424</v>
      </c>
      <c r="F126" s="1"/>
      <c r="G126" s="1"/>
      <c r="H126" s="1" t="s">
        <v>439</v>
      </c>
      <c r="I126" s="1" t="s">
        <v>440</v>
      </c>
      <c r="J126" s="1"/>
    </row>
    <row r="127" spans="1:10" ht="70" x14ac:dyDescent="0.35">
      <c r="A127" s="1" t="s">
        <v>35</v>
      </c>
      <c r="B127" s="2"/>
      <c r="C127" s="2" t="s">
        <v>198</v>
      </c>
      <c r="D127" s="6">
        <v>46661</v>
      </c>
      <c r="E127" s="1" t="s">
        <v>424</v>
      </c>
      <c r="F127" s="1"/>
      <c r="G127" s="1"/>
      <c r="H127" s="1" t="s">
        <v>441</v>
      </c>
      <c r="I127" s="1" t="s">
        <v>442</v>
      </c>
      <c r="J127" s="1"/>
    </row>
    <row r="128" spans="1:10" ht="70" x14ac:dyDescent="0.35">
      <c r="A128" s="1" t="s">
        <v>35</v>
      </c>
      <c r="B128" s="2"/>
      <c r="C128" s="2" t="s">
        <v>198</v>
      </c>
      <c r="D128" s="6">
        <v>46661</v>
      </c>
      <c r="E128" s="1" t="s">
        <v>424</v>
      </c>
      <c r="F128" s="1"/>
      <c r="G128" s="1"/>
      <c r="H128" s="1" t="s">
        <v>443</v>
      </c>
      <c r="I128" s="1" t="s">
        <v>444</v>
      </c>
      <c r="J128" s="1"/>
    </row>
    <row r="129" spans="1:10" ht="84" x14ac:dyDescent="0.35">
      <c r="A129" s="1" t="s">
        <v>35</v>
      </c>
      <c r="B129" s="2"/>
      <c r="C129" s="2" t="s">
        <v>198</v>
      </c>
      <c r="D129" s="6">
        <v>46661</v>
      </c>
      <c r="E129" s="1" t="s">
        <v>424</v>
      </c>
      <c r="F129" s="1"/>
      <c r="G129" s="1"/>
      <c r="H129" s="1" t="s">
        <v>445</v>
      </c>
      <c r="I129" s="1" t="s">
        <v>446</v>
      </c>
      <c r="J129" s="1"/>
    </row>
    <row r="130" spans="1:10" ht="84" x14ac:dyDescent="0.35">
      <c r="A130" s="1" t="s">
        <v>35</v>
      </c>
      <c r="B130" s="2"/>
      <c r="C130" s="2" t="s">
        <v>198</v>
      </c>
      <c r="D130" s="6">
        <v>46661</v>
      </c>
      <c r="E130" s="1" t="s">
        <v>424</v>
      </c>
      <c r="F130" s="1"/>
      <c r="G130" s="1"/>
      <c r="H130" s="1" t="s">
        <v>447</v>
      </c>
      <c r="I130" s="1" t="s">
        <v>448</v>
      </c>
      <c r="J130" s="1"/>
    </row>
    <row r="131" spans="1:10" ht="56" x14ac:dyDescent="0.35">
      <c r="A131" s="1" t="s">
        <v>35</v>
      </c>
      <c r="B131" s="2"/>
      <c r="C131" s="2" t="s">
        <v>198</v>
      </c>
      <c r="D131" s="6">
        <v>46661</v>
      </c>
      <c r="E131" s="1" t="s">
        <v>424</v>
      </c>
      <c r="F131" s="1"/>
      <c r="G131" s="1"/>
      <c r="H131" s="1" t="s">
        <v>449</v>
      </c>
      <c r="I131" s="1" t="s">
        <v>450</v>
      </c>
      <c r="J131" s="1"/>
    </row>
    <row r="132" spans="1:10" ht="70" x14ac:dyDescent="0.35">
      <c r="A132" s="1" t="s">
        <v>35</v>
      </c>
      <c r="B132" s="2"/>
      <c r="C132" s="2" t="s">
        <v>198</v>
      </c>
      <c r="D132" s="6">
        <v>46661</v>
      </c>
      <c r="E132" s="1" t="s">
        <v>424</v>
      </c>
      <c r="F132" s="1"/>
      <c r="G132" s="1"/>
      <c r="H132" s="1" t="s">
        <v>451</v>
      </c>
      <c r="I132" s="1" t="s">
        <v>452</v>
      </c>
      <c r="J132" s="1"/>
    </row>
    <row r="133" spans="1:10" ht="70" x14ac:dyDescent="0.35">
      <c r="A133" s="1" t="s">
        <v>35</v>
      </c>
      <c r="B133" s="2"/>
      <c r="C133" s="2" t="s">
        <v>198</v>
      </c>
      <c r="D133" s="6">
        <v>46661</v>
      </c>
      <c r="E133" s="1" t="s">
        <v>424</v>
      </c>
      <c r="F133" s="1"/>
      <c r="G133" s="1"/>
      <c r="H133" s="1" t="s">
        <v>453</v>
      </c>
      <c r="I133" s="1" t="s">
        <v>454</v>
      </c>
      <c r="J133" s="1"/>
    </row>
    <row r="134" spans="1:10" ht="70" x14ac:dyDescent="0.35">
      <c r="A134" s="1" t="s">
        <v>35</v>
      </c>
      <c r="B134" s="2"/>
      <c r="C134" s="2" t="s">
        <v>198</v>
      </c>
      <c r="D134" s="6">
        <v>46661</v>
      </c>
      <c r="E134" s="1" t="s">
        <v>455</v>
      </c>
      <c r="F134" s="1"/>
      <c r="G134" s="1"/>
      <c r="H134" s="1" t="s">
        <v>456</v>
      </c>
      <c r="I134" s="1" t="s">
        <v>457</v>
      </c>
      <c r="J134" s="1"/>
    </row>
    <row r="135" spans="1:10" ht="70" x14ac:dyDescent="0.35">
      <c r="A135" s="1" t="s">
        <v>34</v>
      </c>
      <c r="B135" s="2"/>
      <c r="C135" s="2" t="s">
        <v>198</v>
      </c>
      <c r="D135" s="6">
        <v>46661</v>
      </c>
      <c r="E135" s="1" t="s">
        <v>455</v>
      </c>
      <c r="F135" s="1"/>
      <c r="G135" s="1"/>
      <c r="H135" s="1" t="s">
        <v>458</v>
      </c>
      <c r="I135" s="1" t="s">
        <v>459</v>
      </c>
      <c r="J135" s="1"/>
    </row>
    <row r="136" spans="1:10" ht="70" x14ac:dyDescent="0.35">
      <c r="A136" s="1" t="s">
        <v>34</v>
      </c>
      <c r="B136" s="2"/>
      <c r="C136" s="2" t="s">
        <v>198</v>
      </c>
      <c r="D136" s="6">
        <v>46661</v>
      </c>
      <c r="E136" s="1" t="s">
        <v>455</v>
      </c>
      <c r="F136" s="1"/>
      <c r="G136" s="1"/>
      <c r="H136" s="1" t="s">
        <v>460</v>
      </c>
      <c r="I136" s="1" t="s">
        <v>461</v>
      </c>
      <c r="J136" s="1"/>
    </row>
    <row r="137" spans="1:10" ht="84" x14ac:dyDescent="0.35">
      <c r="A137" s="1" t="s">
        <v>35</v>
      </c>
      <c r="B137" s="2"/>
      <c r="C137" s="2" t="s">
        <v>198</v>
      </c>
      <c r="D137" s="6">
        <v>46661</v>
      </c>
      <c r="E137" s="1" t="s">
        <v>455</v>
      </c>
      <c r="F137" s="1"/>
      <c r="G137" s="1"/>
      <c r="H137" s="1" t="s">
        <v>462</v>
      </c>
      <c r="I137" s="1" t="s">
        <v>463</v>
      </c>
      <c r="J137" s="1"/>
    </row>
    <row r="138" spans="1:10" ht="56" x14ac:dyDescent="0.35">
      <c r="A138" s="1" t="s">
        <v>34</v>
      </c>
      <c r="B138" s="2"/>
      <c r="C138" s="2" t="s">
        <v>198</v>
      </c>
      <c r="D138" s="6">
        <v>46661</v>
      </c>
      <c r="E138" s="1" t="s">
        <v>455</v>
      </c>
      <c r="F138" s="1"/>
      <c r="G138" s="1"/>
      <c r="H138" s="1" t="s">
        <v>464</v>
      </c>
      <c r="I138" s="1" t="s">
        <v>465</v>
      </c>
      <c r="J138" s="1"/>
    </row>
    <row r="139" spans="1:10" ht="70" x14ac:dyDescent="0.35">
      <c r="A139" s="1" t="s">
        <v>34</v>
      </c>
      <c r="B139" s="2"/>
      <c r="C139" s="2" t="s">
        <v>198</v>
      </c>
      <c r="D139" s="6">
        <v>46661</v>
      </c>
      <c r="E139" s="1" t="s">
        <v>455</v>
      </c>
      <c r="F139" s="1"/>
      <c r="G139" s="1"/>
      <c r="H139" s="1" t="s">
        <v>466</v>
      </c>
      <c r="I139" s="1" t="s">
        <v>467</v>
      </c>
      <c r="J139" s="1"/>
    </row>
    <row r="140" spans="1:10" ht="98" x14ac:dyDescent="0.35">
      <c r="A140" s="1" t="s">
        <v>34</v>
      </c>
      <c r="B140" s="2"/>
      <c r="C140" s="2" t="s">
        <v>198</v>
      </c>
      <c r="D140" s="6">
        <v>46661</v>
      </c>
      <c r="E140" s="1" t="s">
        <v>455</v>
      </c>
      <c r="F140" s="1"/>
      <c r="G140" s="1"/>
      <c r="H140" s="1" t="s">
        <v>468</v>
      </c>
      <c r="I140" s="1" t="s">
        <v>469</v>
      </c>
      <c r="J140" s="1"/>
    </row>
    <row r="141" spans="1:10" ht="70" x14ac:dyDescent="0.35">
      <c r="A141" s="1" t="s">
        <v>34</v>
      </c>
      <c r="B141" s="2"/>
      <c r="C141" s="2" t="s">
        <v>198</v>
      </c>
      <c r="D141" s="6">
        <v>46661</v>
      </c>
      <c r="E141" s="1" t="s">
        <v>455</v>
      </c>
      <c r="F141" s="1"/>
      <c r="G141" s="1"/>
      <c r="H141" s="1" t="s">
        <v>470</v>
      </c>
      <c r="I141" s="1" t="s">
        <v>471</v>
      </c>
      <c r="J141" s="1"/>
    </row>
    <row r="142" spans="1:10" ht="70" x14ac:dyDescent="0.35">
      <c r="A142" s="1" t="s">
        <v>35</v>
      </c>
      <c r="B142" s="2"/>
      <c r="C142" s="2" t="s">
        <v>198</v>
      </c>
      <c r="D142" s="6">
        <v>46661</v>
      </c>
      <c r="E142" s="1" t="s">
        <v>455</v>
      </c>
      <c r="F142" s="1"/>
      <c r="G142" s="1"/>
      <c r="H142" s="1" t="s">
        <v>472</v>
      </c>
      <c r="I142" s="1" t="s">
        <v>473</v>
      </c>
      <c r="J142" s="1"/>
    </row>
    <row r="143" spans="1:10" ht="84" x14ac:dyDescent="0.35">
      <c r="A143" s="1" t="s">
        <v>34</v>
      </c>
      <c r="B143" s="2"/>
      <c r="C143" s="2" t="s">
        <v>198</v>
      </c>
      <c r="D143" s="6">
        <v>46661</v>
      </c>
      <c r="E143" s="1" t="s">
        <v>455</v>
      </c>
      <c r="F143" s="1"/>
      <c r="G143" s="1"/>
      <c r="H143" s="1" t="s">
        <v>474</v>
      </c>
      <c r="I143" s="1" t="s">
        <v>475</v>
      </c>
      <c r="J143" s="1"/>
    </row>
    <row r="144" spans="1:10" ht="84" x14ac:dyDescent="0.35">
      <c r="A144" s="1" t="s">
        <v>35</v>
      </c>
      <c r="B144" s="2"/>
      <c r="C144" s="2" t="s">
        <v>198</v>
      </c>
      <c r="D144" s="6">
        <v>46661</v>
      </c>
      <c r="E144" s="1" t="s">
        <v>455</v>
      </c>
      <c r="F144" s="1"/>
      <c r="G144" s="1"/>
      <c r="H144" s="1" t="s">
        <v>476</v>
      </c>
      <c r="I144" s="1" t="s">
        <v>477</v>
      </c>
      <c r="J144" s="1"/>
    </row>
    <row r="145" spans="1:10" ht="84" x14ac:dyDescent="0.35">
      <c r="A145" s="1" t="s">
        <v>35</v>
      </c>
      <c r="B145" s="2"/>
      <c r="C145" s="2" t="s">
        <v>198</v>
      </c>
      <c r="D145" s="6">
        <v>46661</v>
      </c>
      <c r="E145" s="1" t="s">
        <v>455</v>
      </c>
      <c r="F145" s="1"/>
      <c r="G145" s="1"/>
      <c r="H145" s="1" t="s">
        <v>478</v>
      </c>
      <c r="I145" s="1" t="s">
        <v>479</v>
      </c>
      <c r="J145" s="1"/>
    </row>
    <row r="146" spans="1:10" ht="84" x14ac:dyDescent="0.35">
      <c r="A146" s="1" t="s">
        <v>35</v>
      </c>
      <c r="B146" s="2"/>
      <c r="C146" s="2" t="s">
        <v>198</v>
      </c>
      <c r="D146" s="6">
        <v>46661</v>
      </c>
      <c r="E146" s="1" t="s">
        <v>455</v>
      </c>
      <c r="F146" s="1"/>
      <c r="G146" s="1"/>
      <c r="H146" s="1" t="s">
        <v>480</v>
      </c>
      <c r="I146" s="1" t="s">
        <v>481</v>
      </c>
      <c r="J146" s="1"/>
    </row>
    <row r="147" spans="1:10" ht="56" x14ac:dyDescent="0.35">
      <c r="A147" s="1" t="s">
        <v>35</v>
      </c>
      <c r="B147" s="2"/>
      <c r="C147" s="2" t="s">
        <v>198</v>
      </c>
      <c r="D147" s="6">
        <v>46661</v>
      </c>
      <c r="E147" s="1" t="s">
        <v>455</v>
      </c>
      <c r="F147" s="1"/>
      <c r="G147" s="1"/>
      <c r="H147" s="1" t="s">
        <v>482</v>
      </c>
      <c r="I147" s="1" t="s">
        <v>483</v>
      </c>
      <c r="J147" s="1"/>
    </row>
    <row r="148" spans="1:10" ht="112" x14ac:dyDescent="0.35">
      <c r="A148" s="1" t="s">
        <v>34</v>
      </c>
      <c r="B148" s="2"/>
      <c r="C148" s="2" t="s">
        <v>198</v>
      </c>
      <c r="D148" s="6">
        <v>46661</v>
      </c>
      <c r="E148" s="1" t="s">
        <v>455</v>
      </c>
      <c r="F148" s="1"/>
      <c r="G148" s="1"/>
      <c r="H148" s="1" t="s">
        <v>484</v>
      </c>
      <c r="I148" s="1" t="s">
        <v>485</v>
      </c>
      <c r="J148" s="1"/>
    </row>
    <row r="149" spans="1:10" ht="84" x14ac:dyDescent="0.35">
      <c r="A149" s="1" t="s">
        <v>34</v>
      </c>
      <c r="B149" s="2"/>
      <c r="C149" s="2" t="s">
        <v>198</v>
      </c>
      <c r="D149" s="6">
        <v>46661</v>
      </c>
      <c r="E149" s="1" t="s">
        <v>455</v>
      </c>
      <c r="F149" s="1"/>
      <c r="G149" s="1"/>
      <c r="H149" s="1" t="s">
        <v>486</v>
      </c>
      <c r="I149" s="1" t="s">
        <v>487</v>
      </c>
      <c r="J149" s="1"/>
    </row>
    <row r="150" spans="1:10" ht="70" x14ac:dyDescent="0.35">
      <c r="A150" s="1" t="s">
        <v>34</v>
      </c>
      <c r="B150" s="2"/>
      <c r="C150" s="2" t="s">
        <v>198</v>
      </c>
      <c r="D150" s="6">
        <v>46661</v>
      </c>
      <c r="E150" s="1" t="s">
        <v>455</v>
      </c>
      <c r="F150" s="1"/>
      <c r="G150" s="1"/>
      <c r="H150" s="1" t="s">
        <v>488</v>
      </c>
      <c r="I150" s="1" t="s">
        <v>489</v>
      </c>
      <c r="J150" s="1"/>
    </row>
    <row r="151" spans="1:10" ht="84" x14ac:dyDescent="0.35">
      <c r="A151" s="1" t="s">
        <v>35</v>
      </c>
      <c r="B151" s="2"/>
      <c r="C151" s="2" t="s">
        <v>198</v>
      </c>
      <c r="D151" s="6">
        <v>46661</v>
      </c>
      <c r="E151" s="1" t="s">
        <v>171</v>
      </c>
      <c r="F151" s="1"/>
      <c r="G151" s="1"/>
      <c r="H151" s="1" t="s">
        <v>490</v>
      </c>
      <c r="I151" s="1" t="s">
        <v>491</v>
      </c>
      <c r="J151" s="1"/>
    </row>
    <row r="152" spans="1:10" ht="112" x14ac:dyDescent="0.35">
      <c r="A152" s="1" t="s">
        <v>34</v>
      </c>
      <c r="B152" s="2"/>
      <c r="C152" s="2" t="s">
        <v>198</v>
      </c>
      <c r="D152" s="6">
        <v>46661</v>
      </c>
      <c r="E152" s="1" t="s">
        <v>171</v>
      </c>
      <c r="F152" s="1"/>
      <c r="G152" s="1"/>
      <c r="H152" s="1" t="s">
        <v>492</v>
      </c>
      <c r="I152" s="1" t="s">
        <v>493</v>
      </c>
      <c r="J152" s="1"/>
    </row>
    <row r="153" spans="1:10" ht="84" x14ac:dyDescent="0.35">
      <c r="A153" s="1" t="s">
        <v>35</v>
      </c>
      <c r="B153" s="2"/>
      <c r="C153" s="2" t="s">
        <v>198</v>
      </c>
      <c r="D153" s="6">
        <v>46661</v>
      </c>
      <c r="E153" s="1" t="s">
        <v>171</v>
      </c>
      <c r="F153" s="1"/>
      <c r="G153" s="1"/>
      <c r="H153" s="1" t="s">
        <v>494</v>
      </c>
      <c r="I153" s="1" t="s">
        <v>495</v>
      </c>
      <c r="J153" s="1"/>
    </row>
    <row r="154" spans="1:10" ht="70" x14ac:dyDescent="0.35">
      <c r="A154" s="1" t="s">
        <v>35</v>
      </c>
      <c r="B154" s="2"/>
      <c r="C154" s="2" t="s">
        <v>198</v>
      </c>
      <c r="D154" s="6">
        <v>46661</v>
      </c>
      <c r="E154" s="1" t="s">
        <v>675</v>
      </c>
      <c r="F154" s="1"/>
      <c r="G154" s="1"/>
      <c r="H154" s="1" t="s">
        <v>647</v>
      </c>
      <c r="I154" s="1" t="s">
        <v>673</v>
      </c>
      <c r="J154" s="1"/>
    </row>
    <row r="155" spans="1:10" ht="84" x14ac:dyDescent="0.35">
      <c r="A155" s="1" t="s">
        <v>35</v>
      </c>
      <c r="B155" s="2"/>
      <c r="C155" s="2" t="s">
        <v>198</v>
      </c>
      <c r="D155" s="6">
        <v>46661</v>
      </c>
      <c r="E155" s="1" t="s">
        <v>675</v>
      </c>
      <c r="F155" s="1"/>
      <c r="G155" s="1"/>
      <c r="H155" s="1" t="s">
        <v>648</v>
      </c>
      <c r="I155" s="1" t="s">
        <v>674</v>
      </c>
      <c r="J155" s="1"/>
    </row>
    <row r="156" spans="1:10" x14ac:dyDescent="0.35">
      <c r="A156" s="1"/>
      <c r="B156" s="2"/>
      <c r="C156" s="2"/>
      <c r="D156" s="6"/>
      <c r="E156" s="1"/>
      <c r="F156" s="1"/>
      <c r="G156" s="1"/>
      <c r="H156" s="1"/>
      <c r="I156" s="1"/>
      <c r="J156" s="1"/>
    </row>
    <row r="157" spans="1:10" x14ac:dyDescent="0.35">
      <c r="A157" s="1"/>
      <c r="B157" s="2"/>
      <c r="C157" s="2"/>
      <c r="D157" s="6"/>
      <c r="E157" s="1"/>
      <c r="F157" s="1"/>
      <c r="G157" s="1"/>
      <c r="H157" s="1"/>
      <c r="I157" s="1"/>
      <c r="J157" s="1"/>
    </row>
    <row r="158" spans="1:10" x14ac:dyDescent="0.35">
      <c r="A158" s="1"/>
      <c r="B158" s="2"/>
      <c r="C158" s="2"/>
      <c r="D158" s="6"/>
      <c r="E158" s="1"/>
      <c r="F158" s="1"/>
      <c r="G158" s="1"/>
      <c r="H158" s="1"/>
      <c r="I158" s="1"/>
      <c r="J158" s="1"/>
    </row>
    <row r="159" spans="1:10" x14ac:dyDescent="0.35">
      <c r="A159" s="1"/>
      <c r="B159" s="2"/>
      <c r="C159" s="2"/>
      <c r="D159" s="6"/>
      <c r="E159" s="1"/>
      <c r="F159" s="1"/>
      <c r="G159" s="1"/>
      <c r="H159" s="1"/>
      <c r="I159" s="1"/>
      <c r="J159" s="1"/>
    </row>
  </sheetData>
  <autoFilter ref="A3:J153" xr:uid="{EA19FB86-A1E4-402B-A9C5-D608FC62CA02}"/>
  <sortState xmlns:xlrd2="http://schemas.microsoft.com/office/spreadsheetml/2017/richdata2" ref="A4:J153">
    <sortCondition ref="E4:E153"/>
  </sortState>
  <mergeCells count="5">
    <mergeCell ref="A2:J2"/>
    <mergeCell ref="M1:N1"/>
    <mergeCell ref="O1:P1"/>
    <mergeCell ref="R1:W1"/>
    <mergeCell ref="X1:AC1"/>
  </mergeCells>
  <conditionalFormatting sqref="A4:J159">
    <cfRule type="expression" dxfId="5" priority="349">
      <formula>$A4="Existing"</formula>
    </cfRule>
    <cfRule type="expression" dxfId="4" priority="350">
      <formula>$A4="New"</formula>
    </cfRule>
    <cfRule type="colorScale" priority="351">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C968-A2EC-4AA8-9C97-1BE7519071F5}">
  <dimension ref="A1:AC55"/>
  <sheetViews>
    <sheetView workbookViewId="0"/>
  </sheetViews>
  <sheetFormatPr defaultRowHeight="14.5" x14ac:dyDescent="0.35"/>
  <cols>
    <col min="1" max="1" width="7.54296875" bestFit="1" customWidth="1"/>
    <col min="2" max="2" width="12.7265625" style="16" bestFit="1" customWidth="1"/>
    <col min="3" max="3" width="8.7265625" bestFit="1" customWidth="1"/>
    <col min="4" max="4" width="6.81640625" bestFit="1" customWidth="1"/>
    <col min="5" max="5" width="29.1796875" bestFit="1" customWidth="1"/>
    <col min="6" max="6" width="17" bestFit="1" customWidth="1"/>
    <col min="7" max="7" width="15" bestFit="1" customWidth="1"/>
    <col min="8" max="8" width="53.453125" bestFit="1" customWidth="1"/>
    <col min="9" max="9" width="62.81640625" customWidth="1"/>
    <col min="10" max="10" width="62.453125" bestFit="1" customWidth="1"/>
    <col min="11" max="11" width="8.26953125" bestFit="1" customWidth="1"/>
    <col min="12" max="12" width="8.7265625" bestFit="1" customWidth="1"/>
    <col min="13" max="13" width="5.54296875" bestFit="1" customWidth="1"/>
    <col min="14" max="14" width="5.7265625" bestFit="1" customWidth="1"/>
    <col min="15" max="15" width="8.7265625" bestFit="1" customWidth="1"/>
    <col min="16" max="16" width="5.1796875" bestFit="1" customWidth="1"/>
    <col min="17" max="17" width="5.81640625" bestFit="1" customWidth="1"/>
    <col min="18" max="18" width="4.54296875" bestFit="1" customWidth="1"/>
    <col min="19" max="19" width="3.7265625" bestFit="1" customWidth="1"/>
    <col min="20" max="20" width="7" bestFit="1" customWidth="1"/>
    <col min="21" max="21" width="4.7265625" bestFit="1" customWidth="1"/>
    <col min="22" max="22" width="9.26953125" bestFit="1" customWidth="1"/>
    <col min="23" max="23" width="5.81640625" bestFit="1" customWidth="1"/>
  </cols>
  <sheetData>
    <row r="1" spans="1:29" ht="15" customHeight="1" x14ac:dyDescent="0.35">
      <c r="L1" s="1"/>
      <c r="M1" s="61" t="s">
        <v>29</v>
      </c>
      <c r="N1" s="61"/>
      <c r="O1" s="61" t="s">
        <v>30</v>
      </c>
      <c r="P1" s="61"/>
      <c r="Q1" s="15"/>
      <c r="R1" s="62" t="s">
        <v>31</v>
      </c>
      <c r="S1" s="62"/>
      <c r="T1" s="62"/>
      <c r="U1" s="62"/>
      <c r="V1" s="62"/>
      <c r="W1" s="62"/>
      <c r="X1" s="63" t="s">
        <v>3</v>
      </c>
      <c r="Y1" s="63"/>
      <c r="Z1" s="63"/>
      <c r="AA1" s="63"/>
      <c r="AB1" s="63"/>
      <c r="AC1" s="63"/>
    </row>
    <row r="2" spans="1:29" s="3" customFormat="1" ht="18" x14ac:dyDescent="0.35">
      <c r="A2" s="64" t="s">
        <v>496</v>
      </c>
      <c r="B2" s="64"/>
      <c r="C2" s="64"/>
      <c r="D2" s="64"/>
      <c r="E2" s="64"/>
      <c r="F2" s="64"/>
      <c r="G2" s="64"/>
      <c r="H2" s="64"/>
      <c r="I2" s="64"/>
      <c r="J2" s="64"/>
      <c r="L2" s="17"/>
      <c r="M2" s="17" t="s">
        <v>6</v>
      </c>
      <c r="N2" s="17" t="s">
        <v>33</v>
      </c>
      <c r="O2" s="17" t="s">
        <v>34</v>
      </c>
      <c r="P2" s="17" t="s">
        <v>35</v>
      </c>
      <c r="Q2" s="17" t="s">
        <v>9</v>
      </c>
      <c r="R2" s="18" t="s">
        <v>36</v>
      </c>
      <c r="S2" s="18" t="s">
        <v>37</v>
      </c>
      <c r="T2" s="18" t="s">
        <v>38</v>
      </c>
      <c r="U2" s="18" t="s">
        <v>39</v>
      </c>
      <c r="V2" s="18" t="s">
        <v>40</v>
      </c>
      <c r="W2" s="18" t="s">
        <v>9</v>
      </c>
      <c r="X2" s="36" t="s">
        <v>5</v>
      </c>
      <c r="Y2" s="36" t="s">
        <v>623</v>
      </c>
      <c r="Z2" s="36" t="s">
        <v>6</v>
      </c>
      <c r="AA2" s="36" t="s">
        <v>622</v>
      </c>
      <c r="AB2" s="36" t="s">
        <v>8</v>
      </c>
      <c r="AC2" s="36" t="s">
        <v>9</v>
      </c>
    </row>
    <row r="3" spans="1:29" s="1" customFormat="1" ht="14" x14ac:dyDescent="0.35">
      <c r="A3" s="45"/>
      <c r="B3" s="45" t="s">
        <v>42</v>
      </c>
      <c r="C3" s="45"/>
      <c r="D3" s="45"/>
      <c r="E3" s="45" t="s">
        <v>43</v>
      </c>
      <c r="F3" s="45" t="s">
        <v>24</v>
      </c>
      <c r="G3" s="45" t="s">
        <v>25</v>
      </c>
      <c r="H3" s="45" t="s">
        <v>497</v>
      </c>
      <c r="I3" s="45" t="s">
        <v>498</v>
      </c>
      <c r="J3" s="45" t="s">
        <v>499</v>
      </c>
      <c r="L3" s="15" t="s">
        <v>500</v>
      </c>
      <c r="M3" s="15">
        <f>COUNTIF(G4:G54,"CJIS/Cyber")</f>
        <v>0</v>
      </c>
      <c r="N3" s="15">
        <f>COUNTIF(G4:G54,"CJIS")</f>
        <v>0</v>
      </c>
      <c r="O3" s="15">
        <f>COUNTIF(A4:A54,"Existing")</f>
        <v>12</v>
      </c>
      <c r="P3" s="15">
        <f>COUNTIF(A4:A54,"New")</f>
        <v>39</v>
      </c>
      <c r="Q3" s="15">
        <f>+O3+P3</f>
        <v>51</v>
      </c>
      <c r="R3" s="14">
        <f>COUNTIF(B4:B54,"Y")</f>
        <v>0</v>
      </c>
      <c r="S3" s="14">
        <f>COUNTIF(B4:B54,"N")</f>
        <v>0</v>
      </c>
      <c r="T3" s="14">
        <f>COUNTIF(B4:B54,"P")</f>
        <v>0</v>
      </c>
      <c r="U3" s="14">
        <f>COUNTIF(B4:B54,"NA")</f>
        <v>0</v>
      </c>
      <c r="V3" s="14">
        <f>COUNTIF(B3:B54,"Not Sure")</f>
        <v>0</v>
      </c>
      <c r="W3" s="14">
        <f>+R3+S3+T3+V3</f>
        <v>0</v>
      </c>
      <c r="X3" s="37">
        <f>COUNTIF(F4:F54,"Policy")</f>
        <v>0</v>
      </c>
      <c r="Y3" s="37">
        <f>COUNTIF(F4:F54,"Implement")</f>
        <v>0</v>
      </c>
      <c r="Z3" s="37">
        <f>COUNTIF(F4:F54,"Policy / Implement")</f>
        <v>0</v>
      </c>
      <c r="AA3" s="37">
        <f>COUNTIF(F4:F54,"Implemented")</f>
        <v>0</v>
      </c>
      <c r="AB3" s="37">
        <f>COUNTIF(F4:F54,"")</f>
        <v>51</v>
      </c>
      <c r="AC3" s="37">
        <f>SUM(X3:AB3)</f>
        <v>51</v>
      </c>
    </row>
    <row r="4" spans="1:29" ht="98" x14ac:dyDescent="0.35">
      <c r="A4" s="1" t="s">
        <v>34</v>
      </c>
      <c r="B4" s="2"/>
      <c r="C4" s="1" t="s">
        <v>500</v>
      </c>
      <c r="D4" s="7">
        <v>45592</v>
      </c>
      <c r="E4" s="1" t="s">
        <v>48</v>
      </c>
      <c r="F4" s="1"/>
      <c r="G4" s="1"/>
      <c r="H4" s="1" t="s">
        <v>501</v>
      </c>
      <c r="I4" s="1" t="s">
        <v>502</v>
      </c>
      <c r="J4" s="1"/>
    </row>
    <row r="5" spans="1:29" ht="28" x14ac:dyDescent="0.35">
      <c r="A5" s="1" t="s">
        <v>34</v>
      </c>
      <c r="B5" s="2"/>
      <c r="C5" s="1" t="s">
        <v>500</v>
      </c>
      <c r="D5" s="7">
        <v>45592</v>
      </c>
      <c r="E5" s="1" t="s">
        <v>48</v>
      </c>
      <c r="F5" s="1"/>
      <c r="G5" s="1"/>
      <c r="H5" s="1"/>
      <c r="I5" s="1" t="s">
        <v>503</v>
      </c>
      <c r="J5" s="1"/>
    </row>
    <row r="6" spans="1:29" ht="56" x14ac:dyDescent="0.35">
      <c r="A6" s="1" t="s">
        <v>35</v>
      </c>
      <c r="B6" s="2"/>
      <c r="C6" s="1" t="s">
        <v>500</v>
      </c>
      <c r="D6" s="7">
        <v>45592</v>
      </c>
      <c r="E6" s="1" t="s">
        <v>48</v>
      </c>
      <c r="F6" s="1"/>
      <c r="G6" s="1"/>
      <c r="H6" s="1" t="s">
        <v>504</v>
      </c>
      <c r="I6" s="1" t="s">
        <v>505</v>
      </c>
      <c r="J6" s="1"/>
    </row>
    <row r="7" spans="1:29" ht="140" x14ac:dyDescent="0.35">
      <c r="A7" s="1" t="s">
        <v>34</v>
      </c>
      <c r="B7" s="2"/>
      <c r="C7" s="1" t="s">
        <v>500</v>
      </c>
      <c r="D7" s="7">
        <v>45592</v>
      </c>
      <c r="E7" s="1" t="s">
        <v>48</v>
      </c>
      <c r="F7" s="1"/>
      <c r="G7" s="1"/>
      <c r="H7" s="1" t="s">
        <v>506</v>
      </c>
      <c r="I7" s="1" t="s">
        <v>507</v>
      </c>
      <c r="J7" s="1"/>
    </row>
    <row r="8" spans="1:29" ht="98" x14ac:dyDescent="0.35">
      <c r="A8" s="1" t="s">
        <v>35</v>
      </c>
      <c r="B8" s="2"/>
      <c r="C8" s="1" t="s">
        <v>500</v>
      </c>
      <c r="D8" s="7">
        <v>45592</v>
      </c>
      <c r="E8" s="1" t="s">
        <v>226</v>
      </c>
      <c r="F8" s="1"/>
      <c r="G8" s="1"/>
      <c r="H8" s="1" t="s">
        <v>508</v>
      </c>
      <c r="I8" s="1" t="s">
        <v>509</v>
      </c>
      <c r="J8" s="1"/>
    </row>
    <row r="9" spans="1:29" ht="84" x14ac:dyDescent="0.35">
      <c r="A9" s="1" t="s">
        <v>35</v>
      </c>
      <c r="B9" s="2"/>
      <c r="C9" s="1" t="s">
        <v>500</v>
      </c>
      <c r="D9" s="7">
        <v>45592</v>
      </c>
      <c r="E9" s="1" t="s">
        <v>226</v>
      </c>
      <c r="F9" s="1"/>
      <c r="G9" s="1"/>
      <c r="H9" s="1" t="s">
        <v>510</v>
      </c>
      <c r="I9" s="1" t="s">
        <v>511</v>
      </c>
      <c r="J9" s="1"/>
    </row>
    <row r="10" spans="1:29" ht="84" x14ac:dyDescent="0.35">
      <c r="A10" s="1" t="s">
        <v>35</v>
      </c>
      <c r="B10" s="2"/>
      <c r="C10" s="1" t="s">
        <v>500</v>
      </c>
      <c r="D10" s="7">
        <v>45592</v>
      </c>
      <c r="E10" s="1" t="s">
        <v>635</v>
      </c>
      <c r="F10" s="1"/>
      <c r="G10" s="1"/>
      <c r="H10" s="1" t="s">
        <v>636</v>
      </c>
      <c r="I10" s="1" t="s">
        <v>643</v>
      </c>
      <c r="J10" s="1"/>
    </row>
    <row r="11" spans="1:29" ht="84" x14ac:dyDescent="0.35">
      <c r="A11" s="1" t="s">
        <v>35</v>
      </c>
      <c r="B11" s="2"/>
      <c r="C11" s="1" t="s">
        <v>500</v>
      </c>
      <c r="D11" s="7">
        <v>45592</v>
      </c>
      <c r="E11" s="1" t="s">
        <v>635</v>
      </c>
      <c r="F11" s="1"/>
      <c r="G11" s="1"/>
      <c r="H11" s="1" t="s">
        <v>637</v>
      </c>
      <c r="I11" s="1" t="s">
        <v>642</v>
      </c>
      <c r="J11" s="1"/>
    </row>
    <row r="12" spans="1:29" ht="70" x14ac:dyDescent="0.35">
      <c r="A12" s="1" t="s">
        <v>35</v>
      </c>
      <c r="B12" s="2"/>
      <c r="C12" s="1" t="s">
        <v>500</v>
      </c>
      <c r="D12" s="7">
        <v>45592</v>
      </c>
      <c r="E12" s="1" t="s">
        <v>635</v>
      </c>
      <c r="F12" s="1"/>
      <c r="G12" s="1"/>
      <c r="H12" s="1" t="s">
        <v>638</v>
      </c>
      <c r="I12" s="1" t="s">
        <v>641</v>
      </c>
      <c r="J12" s="1"/>
    </row>
    <row r="13" spans="1:29" ht="56" x14ac:dyDescent="0.35">
      <c r="A13" s="1" t="s">
        <v>35</v>
      </c>
      <c r="B13" s="2"/>
      <c r="C13" s="1" t="s">
        <v>500</v>
      </c>
      <c r="D13" s="7">
        <v>45592</v>
      </c>
      <c r="E13" s="1" t="s">
        <v>635</v>
      </c>
      <c r="F13" s="1"/>
      <c r="G13" s="1"/>
      <c r="H13" s="1" t="s">
        <v>639</v>
      </c>
      <c r="I13" s="1" t="s">
        <v>640</v>
      </c>
      <c r="J13" s="1"/>
    </row>
    <row r="14" spans="1:29" ht="70" x14ac:dyDescent="0.35">
      <c r="A14" s="1" t="s">
        <v>35</v>
      </c>
      <c r="B14" s="2"/>
      <c r="C14" s="1" t="s">
        <v>500</v>
      </c>
      <c r="D14" s="7">
        <v>45592</v>
      </c>
      <c r="E14" s="1" t="s">
        <v>255</v>
      </c>
      <c r="F14" s="1"/>
      <c r="G14" s="1"/>
      <c r="H14" s="1" t="s">
        <v>512</v>
      </c>
      <c r="I14" s="1" t="s">
        <v>513</v>
      </c>
      <c r="J14" s="1"/>
    </row>
    <row r="15" spans="1:29" ht="84" x14ac:dyDescent="0.35">
      <c r="A15" s="1" t="s">
        <v>35</v>
      </c>
      <c r="B15" s="2"/>
      <c r="C15" s="1" t="s">
        <v>500</v>
      </c>
      <c r="D15" s="7">
        <v>45592</v>
      </c>
      <c r="E15" s="1" t="s">
        <v>255</v>
      </c>
      <c r="F15" s="1"/>
      <c r="G15" s="1"/>
      <c r="H15" s="1" t="s">
        <v>514</v>
      </c>
      <c r="I15" s="1" t="s">
        <v>515</v>
      </c>
      <c r="J15" s="1"/>
    </row>
    <row r="16" spans="1:29" ht="70" x14ac:dyDescent="0.35">
      <c r="A16" s="1" t="s">
        <v>35</v>
      </c>
      <c r="B16" s="2"/>
      <c r="C16" s="1" t="s">
        <v>500</v>
      </c>
      <c r="D16" s="7">
        <v>45592</v>
      </c>
      <c r="E16" s="1" t="s">
        <v>255</v>
      </c>
      <c r="F16" s="1"/>
      <c r="G16" s="1"/>
      <c r="H16" s="1" t="s">
        <v>516</v>
      </c>
      <c r="I16" s="1" t="s">
        <v>517</v>
      </c>
      <c r="J16" s="1"/>
    </row>
    <row r="17" spans="1:10" ht="70" x14ac:dyDescent="0.35">
      <c r="A17" s="1" t="s">
        <v>35</v>
      </c>
      <c r="B17" s="2"/>
      <c r="C17" s="1" t="s">
        <v>500</v>
      </c>
      <c r="D17" s="7">
        <v>45592</v>
      </c>
      <c r="E17" s="1" t="s">
        <v>272</v>
      </c>
      <c r="F17" s="1"/>
      <c r="G17" s="1"/>
      <c r="H17" s="1" t="s">
        <v>518</v>
      </c>
      <c r="I17" s="1" t="s">
        <v>519</v>
      </c>
      <c r="J17" s="1"/>
    </row>
    <row r="18" spans="1:10" ht="98" x14ac:dyDescent="0.35">
      <c r="A18" s="1" t="s">
        <v>35</v>
      </c>
      <c r="B18" s="2"/>
      <c r="C18" s="1" t="s">
        <v>500</v>
      </c>
      <c r="D18" s="7">
        <v>45592</v>
      </c>
      <c r="E18" s="1" t="s">
        <v>272</v>
      </c>
      <c r="F18" s="1"/>
      <c r="G18" s="1"/>
      <c r="H18" s="1" t="s">
        <v>520</v>
      </c>
      <c r="I18" s="1" t="s">
        <v>521</v>
      </c>
      <c r="J18" s="1"/>
    </row>
    <row r="19" spans="1:10" ht="70" x14ac:dyDescent="0.35">
      <c r="A19" s="1" t="s">
        <v>35</v>
      </c>
      <c r="B19" s="2"/>
      <c r="C19" s="1" t="s">
        <v>500</v>
      </c>
      <c r="D19" s="7">
        <v>45592</v>
      </c>
      <c r="E19" s="1" t="s">
        <v>272</v>
      </c>
      <c r="F19" s="1"/>
      <c r="G19" s="1"/>
      <c r="H19" s="1" t="s">
        <v>522</v>
      </c>
      <c r="I19" s="1" t="s">
        <v>523</v>
      </c>
      <c r="J19" s="1"/>
    </row>
    <row r="20" spans="1:10" ht="84" x14ac:dyDescent="0.35">
      <c r="A20" s="1" t="s">
        <v>34</v>
      </c>
      <c r="B20" s="2"/>
      <c r="C20" s="1" t="s">
        <v>500</v>
      </c>
      <c r="D20" s="7">
        <v>45592</v>
      </c>
      <c r="E20" s="1" t="s">
        <v>128</v>
      </c>
      <c r="F20" s="1"/>
      <c r="G20" s="1"/>
      <c r="H20" s="1" t="s">
        <v>524</v>
      </c>
      <c r="I20" s="1" t="s">
        <v>525</v>
      </c>
      <c r="J20" s="1"/>
    </row>
    <row r="21" spans="1:10" ht="70" x14ac:dyDescent="0.35">
      <c r="A21" s="1" t="s">
        <v>35</v>
      </c>
      <c r="B21" s="2"/>
      <c r="C21" s="1" t="s">
        <v>500</v>
      </c>
      <c r="D21" s="7">
        <v>45592</v>
      </c>
      <c r="E21" s="1" t="s">
        <v>526</v>
      </c>
      <c r="F21" s="1"/>
      <c r="G21" s="1"/>
      <c r="H21" s="1" t="s">
        <v>527</v>
      </c>
      <c r="I21" s="1" t="s">
        <v>528</v>
      </c>
      <c r="J21" s="1"/>
    </row>
    <row r="22" spans="1:10" ht="84" x14ac:dyDescent="0.35">
      <c r="A22" s="1" t="s">
        <v>35</v>
      </c>
      <c r="B22" s="2"/>
      <c r="C22" s="1" t="s">
        <v>500</v>
      </c>
      <c r="D22" s="7">
        <v>45592</v>
      </c>
      <c r="E22" s="1" t="s">
        <v>526</v>
      </c>
      <c r="F22" s="1"/>
      <c r="G22" s="1"/>
      <c r="H22" s="1" t="s">
        <v>529</v>
      </c>
      <c r="I22" s="1" t="s">
        <v>530</v>
      </c>
      <c r="J22" s="1"/>
    </row>
    <row r="23" spans="1:10" ht="70" x14ac:dyDescent="0.35">
      <c r="A23" s="1" t="s">
        <v>35</v>
      </c>
      <c r="B23" s="2"/>
      <c r="C23" s="1" t="s">
        <v>500</v>
      </c>
      <c r="D23" s="7">
        <v>45592</v>
      </c>
      <c r="E23" s="1" t="s">
        <v>526</v>
      </c>
      <c r="F23" s="1"/>
      <c r="G23" s="1"/>
      <c r="H23" s="1" t="s">
        <v>531</v>
      </c>
      <c r="I23" s="1" t="s">
        <v>532</v>
      </c>
      <c r="J23" s="1"/>
    </row>
    <row r="24" spans="1:10" ht="84" x14ac:dyDescent="0.35">
      <c r="A24" s="1" t="s">
        <v>35</v>
      </c>
      <c r="B24" s="2"/>
      <c r="C24" s="1" t="s">
        <v>500</v>
      </c>
      <c r="D24" s="7">
        <v>45592</v>
      </c>
      <c r="E24" s="1" t="s">
        <v>526</v>
      </c>
      <c r="F24" s="1"/>
      <c r="G24" s="1"/>
      <c r="H24" s="1" t="s">
        <v>533</v>
      </c>
      <c r="I24" s="1" t="s">
        <v>534</v>
      </c>
      <c r="J24" s="1"/>
    </row>
    <row r="25" spans="1:10" ht="70" x14ac:dyDescent="0.35">
      <c r="A25" s="1" t="s">
        <v>35</v>
      </c>
      <c r="B25" s="2"/>
      <c r="C25" s="1" t="s">
        <v>500</v>
      </c>
      <c r="D25" s="7">
        <v>45592</v>
      </c>
      <c r="E25" s="1" t="s">
        <v>526</v>
      </c>
      <c r="F25" s="1"/>
      <c r="G25" s="1"/>
      <c r="H25" s="1" t="s">
        <v>535</v>
      </c>
      <c r="I25" s="1" t="s">
        <v>536</v>
      </c>
      <c r="J25" s="1"/>
    </row>
    <row r="26" spans="1:10" ht="84" x14ac:dyDescent="0.35">
      <c r="A26" s="1" t="s">
        <v>35</v>
      </c>
      <c r="B26" s="2"/>
      <c r="C26" s="1" t="s">
        <v>500</v>
      </c>
      <c r="D26" s="7">
        <v>45592</v>
      </c>
      <c r="E26" s="1" t="s">
        <v>362</v>
      </c>
      <c r="F26" s="1"/>
      <c r="G26" s="1"/>
      <c r="H26" s="1" t="s">
        <v>537</v>
      </c>
      <c r="I26" s="1" t="s">
        <v>538</v>
      </c>
      <c r="J26" s="1"/>
    </row>
    <row r="27" spans="1:10" ht="56" x14ac:dyDescent="0.35">
      <c r="A27" s="1" t="s">
        <v>35</v>
      </c>
      <c r="B27" s="2"/>
      <c r="C27" s="1" t="s">
        <v>500</v>
      </c>
      <c r="D27" s="7">
        <v>45592</v>
      </c>
      <c r="E27" s="1" t="s">
        <v>362</v>
      </c>
      <c r="F27" s="1"/>
      <c r="G27" s="1"/>
      <c r="H27" s="1" t="s">
        <v>539</v>
      </c>
      <c r="I27" s="1" t="s">
        <v>540</v>
      </c>
      <c r="J27" s="1"/>
    </row>
    <row r="28" spans="1:10" ht="70" x14ac:dyDescent="0.35">
      <c r="A28" s="1" t="s">
        <v>35</v>
      </c>
      <c r="B28" s="2"/>
      <c r="C28" s="1" t="s">
        <v>500</v>
      </c>
      <c r="D28" s="7">
        <v>45592</v>
      </c>
      <c r="E28" s="1" t="s">
        <v>362</v>
      </c>
      <c r="F28" s="1"/>
      <c r="G28" s="1"/>
      <c r="H28" s="1" t="s">
        <v>541</v>
      </c>
      <c r="I28" s="1" t="s">
        <v>542</v>
      </c>
      <c r="J28" s="1"/>
    </row>
    <row r="29" spans="1:10" ht="84" x14ac:dyDescent="0.35">
      <c r="A29" s="1" t="s">
        <v>35</v>
      </c>
      <c r="B29" s="2"/>
      <c r="C29" s="1" t="s">
        <v>500</v>
      </c>
      <c r="D29" s="7">
        <v>45592</v>
      </c>
      <c r="E29" s="1" t="s">
        <v>362</v>
      </c>
      <c r="F29" s="1"/>
      <c r="G29" s="1"/>
      <c r="H29" s="1" t="s">
        <v>543</v>
      </c>
      <c r="I29" s="1" t="s">
        <v>544</v>
      </c>
      <c r="J29" s="1"/>
    </row>
    <row r="30" spans="1:10" ht="84" x14ac:dyDescent="0.35">
      <c r="A30" s="1" t="s">
        <v>34</v>
      </c>
      <c r="B30" s="2"/>
      <c r="C30" s="1" t="s">
        <v>500</v>
      </c>
      <c r="D30" s="7">
        <v>45592</v>
      </c>
      <c r="E30" s="1" t="s">
        <v>378</v>
      </c>
      <c r="F30" s="1"/>
      <c r="G30" s="1"/>
      <c r="H30" s="1" t="s">
        <v>545</v>
      </c>
      <c r="I30" s="1" t="s">
        <v>546</v>
      </c>
      <c r="J30" s="1"/>
    </row>
    <row r="31" spans="1:10" ht="70" x14ac:dyDescent="0.35">
      <c r="A31" s="1" t="s">
        <v>34</v>
      </c>
      <c r="B31" s="2"/>
      <c r="C31" s="1" t="s">
        <v>500</v>
      </c>
      <c r="D31" s="7">
        <v>45592</v>
      </c>
      <c r="E31" s="1" t="s">
        <v>378</v>
      </c>
      <c r="F31" s="1"/>
      <c r="G31" s="1"/>
      <c r="H31" s="1" t="s">
        <v>547</v>
      </c>
      <c r="I31" s="1" t="s">
        <v>548</v>
      </c>
      <c r="J31" s="1"/>
    </row>
    <row r="32" spans="1:10" ht="70" x14ac:dyDescent="0.35">
      <c r="A32" s="1" t="s">
        <v>34</v>
      </c>
      <c r="B32" s="2"/>
      <c r="C32" s="1" t="s">
        <v>500</v>
      </c>
      <c r="D32" s="7">
        <v>45592</v>
      </c>
      <c r="E32" s="1" t="s">
        <v>378</v>
      </c>
      <c r="F32" s="1"/>
      <c r="G32" s="1"/>
      <c r="H32" s="1" t="s">
        <v>549</v>
      </c>
      <c r="I32" s="1" t="s">
        <v>550</v>
      </c>
      <c r="J32" s="1"/>
    </row>
    <row r="33" spans="1:10" ht="84" x14ac:dyDescent="0.35">
      <c r="A33" s="1" t="s">
        <v>35</v>
      </c>
      <c r="B33" s="2"/>
      <c r="C33" s="1" t="s">
        <v>500</v>
      </c>
      <c r="D33" s="7">
        <v>45592</v>
      </c>
      <c r="E33" s="1" t="s">
        <v>407</v>
      </c>
      <c r="F33" s="1"/>
      <c r="G33" s="1"/>
      <c r="H33" s="1" t="s">
        <v>551</v>
      </c>
      <c r="I33" s="1" t="s">
        <v>552</v>
      </c>
      <c r="J33" s="1"/>
    </row>
    <row r="34" spans="1:10" ht="56" x14ac:dyDescent="0.35">
      <c r="A34" s="1" t="s">
        <v>35</v>
      </c>
      <c r="B34" s="2"/>
      <c r="C34" s="1" t="s">
        <v>500</v>
      </c>
      <c r="D34" s="7">
        <v>45592</v>
      </c>
      <c r="E34" s="1" t="s">
        <v>407</v>
      </c>
      <c r="F34" s="1"/>
      <c r="G34" s="1"/>
      <c r="H34" s="1" t="s">
        <v>553</v>
      </c>
      <c r="I34" s="1" t="s">
        <v>554</v>
      </c>
      <c r="J34" s="1"/>
    </row>
    <row r="35" spans="1:10" ht="56" x14ac:dyDescent="0.35">
      <c r="A35" s="1" t="s">
        <v>35</v>
      </c>
      <c r="B35" s="2"/>
      <c r="C35" s="1" t="s">
        <v>500</v>
      </c>
      <c r="D35" s="7">
        <v>45592</v>
      </c>
      <c r="E35" s="1" t="s">
        <v>407</v>
      </c>
      <c r="F35" s="1"/>
      <c r="G35" s="1"/>
      <c r="H35" s="1" t="s">
        <v>555</v>
      </c>
      <c r="I35" s="1" t="s">
        <v>556</v>
      </c>
      <c r="J35" s="1"/>
    </row>
    <row r="36" spans="1:10" ht="56" x14ac:dyDescent="0.35">
      <c r="A36" s="1" t="s">
        <v>35</v>
      </c>
      <c r="B36" s="2"/>
      <c r="C36" s="1" t="s">
        <v>500</v>
      </c>
      <c r="D36" s="7">
        <v>45592</v>
      </c>
      <c r="E36" s="1" t="s">
        <v>407</v>
      </c>
      <c r="F36" s="1"/>
      <c r="G36" s="1"/>
      <c r="H36" s="1" t="s">
        <v>557</v>
      </c>
      <c r="I36" s="1" t="s">
        <v>558</v>
      </c>
      <c r="J36" s="1"/>
    </row>
    <row r="37" spans="1:10" ht="84" x14ac:dyDescent="0.35">
      <c r="A37" s="1" t="s">
        <v>35</v>
      </c>
      <c r="B37" s="2"/>
      <c r="C37" s="1" t="s">
        <v>500</v>
      </c>
      <c r="D37" s="7">
        <v>45592</v>
      </c>
      <c r="E37" s="1" t="s">
        <v>663</v>
      </c>
      <c r="F37" s="1"/>
      <c r="G37" s="1"/>
      <c r="H37" s="1" t="s">
        <v>658</v>
      </c>
      <c r="I37" s="1" t="s">
        <v>669</v>
      </c>
      <c r="J37" s="1"/>
    </row>
    <row r="38" spans="1:10" ht="154" x14ac:dyDescent="0.35">
      <c r="A38" s="1" t="s">
        <v>35</v>
      </c>
      <c r="B38" s="2"/>
      <c r="C38" s="1" t="s">
        <v>500</v>
      </c>
      <c r="D38" s="7">
        <v>45592</v>
      </c>
      <c r="E38" s="1" t="s">
        <v>559</v>
      </c>
      <c r="F38" s="1"/>
      <c r="G38" s="1"/>
      <c r="H38" s="1" t="s">
        <v>560</v>
      </c>
      <c r="I38" s="1" t="s">
        <v>561</v>
      </c>
      <c r="J38" s="1"/>
    </row>
    <row r="39" spans="1:10" ht="98" x14ac:dyDescent="0.35">
      <c r="A39" s="1" t="s">
        <v>35</v>
      </c>
      <c r="B39" s="2"/>
      <c r="C39" s="1" t="s">
        <v>500</v>
      </c>
      <c r="D39" s="7">
        <v>45592</v>
      </c>
      <c r="E39" s="1" t="s">
        <v>559</v>
      </c>
      <c r="F39" s="1"/>
      <c r="G39" s="1"/>
      <c r="H39" s="1" t="s">
        <v>562</v>
      </c>
      <c r="I39" s="1" t="s">
        <v>563</v>
      </c>
      <c r="J39" s="1"/>
    </row>
    <row r="40" spans="1:10" ht="112" x14ac:dyDescent="0.35">
      <c r="A40" s="1" t="s">
        <v>35</v>
      </c>
      <c r="B40" s="2"/>
      <c r="C40" s="1" t="s">
        <v>500</v>
      </c>
      <c r="D40" s="7">
        <v>45592</v>
      </c>
      <c r="E40" s="1" t="s">
        <v>559</v>
      </c>
      <c r="F40" s="1"/>
      <c r="G40" s="1"/>
      <c r="H40" s="1" t="s">
        <v>564</v>
      </c>
      <c r="I40" s="1" t="s">
        <v>565</v>
      </c>
      <c r="J40" s="1"/>
    </row>
    <row r="41" spans="1:10" ht="70" x14ac:dyDescent="0.35">
      <c r="A41" s="1" t="s">
        <v>35</v>
      </c>
      <c r="B41" s="2"/>
      <c r="C41" s="1" t="s">
        <v>500</v>
      </c>
      <c r="D41" s="7">
        <v>45592</v>
      </c>
      <c r="E41" s="1" t="s">
        <v>455</v>
      </c>
      <c r="F41" s="1"/>
      <c r="G41" s="1"/>
      <c r="H41" s="1" t="s">
        <v>566</v>
      </c>
      <c r="I41" s="1" t="s">
        <v>567</v>
      </c>
      <c r="J41" s="1"/>
    </row>
    <row r="42" spans="1:10" ht="70" x14ac:dyDescent="0.35">
      <c r="A42" s="1" t="s">
        <v>35</v>
      </c>
      <c r="B42" s="2"/>
      <c r="C42" s="1" t="s">
        <v>500</v>
      </c>
      <c r="D42" s="7">
        <v>45592</v>
      </c>
      <c r="E42" s="1" t="s">
        <v>455</v>
      </c>
      <c r="F42" s="1"/>
      <c r="G42" s="1"/>
      <c r="H42" s="1" t="s">
        <v>568</v>
      </c>
      <c r="I42" s="1" t="s">
        <v>569</v>
      </c>
      <c r="J42" s="1"/>
    </row>
    <row r="43" spans="1:10" ht="70" x14ac:dyDescent="0.35">
      <c r="A43" s="1" t="s">
        <v>34</v>
      </c>
      <c r="B43" s="2"/>
      <c r="C43" s="1" t="s">
        <v>500</v>
      </c>
      <c r="D43" s="7">
        <v>45592</v>
      </c>
      <c r="E43" s="1" t="s">
        <v>570</v>
      </c>
      <c r="F43" s="1"/>
      <c r="G43" s="1"/>
      <c r="H43" s="1" t="s">
        <v>571</v>
      </c>
      <c r="I43" s="1" t="s">
        <v>572</v>
      </c>
      <c r="J43" s="1"/>
    </row>
    <row r="44" spans="1:10" ht="56" x14ac:dyDescent="0.35">
      <c r="A44" s="1" t="s">
        <v>35</v>
      </c>
      <c r="B44" s="2"/>
      <c r="C44" s="1" t="s">
        <v>500</v>
      </c>
      <c r="D44" s="7">
        <v>45592</v>
      </c>
      <c r="E44" s="1" t="s">
        <v>570</v>
      </c>
      <c r="F44" s="1"/>
      <c r="G44" s="1"/>
      <c r="H44" s="1" t="s">
        <v>573</v>
      </c>
      <c r="I44" s="1" t="s">
        <v>574</v>
      </c>
      <c r="J44" s="1"/>
    </row>
    <row r="45" spans="1:10" ht="84" x14ac:dyDescent="0.35">
      <c r="A45" s="1" t="s">
        <v>34</v>
      </c>
      <c r="B45" s="2"/>
      <c r="C45" s="1" t="s">
        <v>500</v>
      </c>
      <c r="D45" s="7">
        <v>45592</v>
      </c>
      <c r="E45" s="1" t="s">
        <v>570</v>
      </c>
      <c r="F45" s="1"/>
      <c r="G45" s="1"/>
      <c r="H45" s="1" t="s">
        <v>575</v>
      </c>
      <c r="I45" s="1" t="s">
        <v>576</v>
      </c>
      <c r="J45" s="1"/>
    </row>
    <row r="46" spans="1:10" ht="98" x14ac:dyDescent="0.35">
      <c r="A46" s="1" t="s">
        <v>34</v>
      </c>
      <c r="B46" s="2"/>
      <c r="C46" s="1" t="s">
        <v>500</v>
      </c>
      <c r="D46" s="7">
        <v>45592</v>
      </c>
      <c r="E46" s="1" t="s">
        <v>570</v>
      </c>
      <c r="F46" s="1"/>
      <c r="G46" s="1"/>
      <c r="H46" s="1" t="s">
        <v>577</v>
      </c>
      <c r="I46" s="1" t="s">
        <v>578</v>
      </c>
      <c r="J46" s="1"/>
    </row>
    <row r="47" spans="1:10" ht="84" x14ac:dyDescent="0.35">
      <c r="A47" s="1" t="s">
        <v>34</v>
      </c>
      <c r="B47" s="2"/>
      <c r="C47" s="1" t="s">
        <v>500</v>
      </c>
      <c r="D47" s="7">
        <v>45592</v>
      </c>
      <c r="E47" s="1" t="s">
        <v>570</v>
      </c>
      <c r="F47" s="1"/>
      <c r="G47" s="1"/>
      <c r="H47" s="1" t="s">
        <v>579</v>
      </c>
      <c r="I47" s="1" t="s">
        <v>580</v>
      </c>
      <c r="J47" s="1"/>
    </row>
    <row r="48" spans="1:10" ht="84" x14ac:dyDescent="0.35">
      <c r="A48" s="1" t="s">
        <v>35</v>
      </c>
      <c r="B48" s="2"/>
      <c r="C48" s="1" t="s">
        <v>500</v>
      </c>
      <c r="D48" s="7">
        <v>45592</v>
      </c>
      <c r="E48" s="1" t="s">
        <v>570</v>
      </c>
      <c r="F48" s="1"/>
      <c r="G48" s="1"/>
      <c r="H48" s="1" t="s">
        <v>581</v>
      </c>
      <c r="I48" s="1" t="s">
        <v>582</v>
      </c>
      <c r="J48" s="1"/>
    </row>
    <row r="49" spans="1:10" ht="70" x14ac:dyDescent="0.35">
      <c r="A49" s="1" t="s">
        <v>34</v>
      </c>
      <c r="B49" s="2"/>
      <c r="C49" s="1" t="s">
        <v>500</v>
      </c>
      <c r="D49" s="7">
        <v>45592</v>
      </c>
      <c r="E49" s="1" t="s">
        <v>570</v>
      </c>
      <c r="F49" s="1"/>
      <c r="G49" s="1"/>
      <c r="H49" s="1" t="s">
        <v>583</v>
      </c>
      <c r="I49" s="1" t="s">
        <v>584</v>
      </c>
      <c r="J49" s="1"/>
    </row>
    <row r="50" spans="1:10" ht="98" x14ac:dyDescent="0.35">
      <c r="A50" s="1" t="s">
        <v>35</v>
      </c>
      <c r="B50" s="2"/>
      <c r="C50" s="1" t="s">
        <v>500</v>
      </c>
      <c r="D50" s="7">
        <v>45592</v>
      </c>
      <c r="E50" s="1" t="s">
        <v>675</v>
      </c>
      <c r="F50" s="1"/>
      <c r="G50" s="1"/>
      <c r="H50" s="1" t="s">
        <v>649</v>
      </c>
      <c r="I50" s="1" t="s">
        <v>676</v>
      </c>
      <c r="J50" s="1"/>
    </row>
    <row r="51" spans="1:10" ht="112" x14ac:dyDescent="0.35">
      <c r="A51" s="1" t="s">
        <v>35</v>
      </c>
      <c r="B51" s="2"/>
      <c r="C51" s="1" t="s">
        <v>500</v>
      </c>
      <c r="D51" s="7">
        <v>45592</v>
      </c>
      <c r="E51" s="1" t="s">
        <v>675</v>
      </c>
      <c r="F51" s="1"/>
      <c r="G51" s="1"/>
      <c r="H51" s="1" t="s">
        <v>678</v>
      </c>
      <c r="I51" s="1" t="s">
        <v>677</v>
      </c>
      <c r="J51" s="1"/>
    </row>
    <row r="52" spans="1:10" ht="98" x14ac:dyDescent="0.35">
      <c r="A52" s="1" t="s">
        <v>35</v>
      </c>
      <c r="B52" s="2"/>
      <c r="C52" s="1" t="s">
        <v>500</v>
      </c>
      <c r="D52" s="7">
        <v>45592</v>
      </c>
      <c r="E52" s="1" t="s">
        <v>675</v>
      </c>
      <c r="F52" s="1"/>
      <c r="G52" s="1"/>
      <c r="H52" s="1" t="s">
        <v>650</v>
      </c>
      <c r="I52" s="1" t="s">
        <v>679</v>
      </c>
      <c r="J52" s="1"/>
    </row>
    <row r="53" spans="1:10" ht="70" x14ac:dyDescent="0.35">
      <c r="A53" s="1" t="s">
        <v>35</v>
      </c>
      <c r="B53" s="2"/>
      <c r="C53" s="1" t="s">
        <v>500</v>
      </c>
      <c r="D53" s="7">
        <v>45592</v>
      </c>
      <c r="E53" s="1" t="s">
        <v>675</v>
      </c>
      <c r="F53" s="1"/>
      <c r="G53" s="1"/>
      <c r="H53" s="1" t="s">
        <v>652</v>
      </c>
      <c r="I53" s="1" t="s">
        <v>680</v>
      </c>
      <c r="J53" s="1"/>
    </row>
    <row r="54" spans="1:10" ht="70" x14ac:dyDescent="0.35">
      <c r="A54" s="1" t="s">
        <v>35</v>
      </c>
      <c r="B54" s="2"/>
      <c r="C54" s="1" t="s">
        <v>500</v>
      </c>
      <c r="D54" s="7">
        <v>45592</v>
      </c>
      <c r="E54" s="1" t="s">
        <v>675</v>
      </c>
      <c r="F54" s="1"/>
      <c r="G54" s="1"/>
      <c r="H54" s="1" t="s">
        <v>651</v>
      </c>
      <c r="I54" s="1" t="s">
        <v>681</v>
      </c>
      <c r="J54" s="1"/>
    </row>
    <row r="55" spans="1:10" x14ac:dyDescent="0.35">
      <c r="C55" s="1"/>
    </row>
  </sheetData>
  <autoFilter ref="A3:J49" xr:uid="{C2B5C968-A2EC-4AA8-9C97-1BE7519071F5}"/>
  <sortState xmlns:xlrd2="http://schemas.microsoft.com/office/spreadsheetml/2017/richdata2" ref="A4:J49">
    <sortCondition ref="E4:E49"/>
  </sortState>
  <mergeCells count="5">
    <mergeCell ref="A2:J2"/>
    <mergeCell ref="M1:N1"/>
    <mergeCell ref="O1:P1"/>
    <mergeCell ref="R1:W1"/>
    <mergeCell ref="X1:AC1"/>
  </mergeCells>
  <phoneticPr fontId="8" type="noConversion"/>
  <conditionalFormatting sqref="A4:J54 C55">
    <cfRule type="expression" dxfId="3" priority="352">
      <formula>$A4="Existing"</formula>
    </cfRule>
    <cfRule type="expression" dxfId="2" priority="353">
      <formula>$A4="New"</formula>
    </cfRule>
    <cfRule type="colorScale" priority="354">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94B2-9A16-4326-856C-5FCCB8849234}">
  <dimension ref="A1:AC20"/>
  <sheetViews>
    <sheetView workbookViewId="0">
      <selection activeCell="A4" sqref="A4"/>
    </sheetView>
  </sheetViews>
  <sheetFormatPr defaultRowHeight="14.5" x14ac:dyDescent="0.35"/>
  <cols>
    <col min="1" max="1" width="7.54296875" bestFit="1" customWidth="1"/>
    <col min="2" max="2" width="12.7265625" style="16" bestFit="1" customWidth="1"/>
    <col min="3" max="3" width="8.7265625" bestFit="1" customWidth="1"/>
    <col min="4" max="4" width="6.81640625" bestFit="1" customWidth="1"/>
    <col min="5" max="5" width="40.26953125" bestFit="1" customWidth="1"/>
    <col min="6" max="6" width="17" bestFit="1" customWidth="1"/>
    <col min="7" max="7" width="15" bestFit="1" customWidth="1"/>
    <col min="8" max="8" width="56" bestFit="1" customWidth="1"/>
    <col min="9" max="9" width="51.7265625" customWidth="1"/>
    <col min="10" max="10" width="61.54296875" bestFit="1" customWidth="1"/>
    <col min="12" max="12" width="8.7265625" bestFit="1" customWidth="1"/>
    <col min="13" max="13" width="5.54296875" customWidth="1"/>
    <col min="14" max="14" width="5.7265625" bestFit="1" customWidth="1"/>
    <col min="15" max="15" width="8.7265625" bestFit="1" customWidth="1"/>
    <col min="16" max="16" width="5.1796875" bestFit="1" customWidth="1"/>
    <col min="17" max="17" width="5.81640625" bestFit="1" customWidth="1"/>
    <col min="18" max="18" width="4.54296875" bestFit="1" customWidth="1"/>
    <col min="19" max="19" width="3.7265625" bestFit="1" customWidth="1"/>
    <col min="20" max="20" width="7" bestFit="1" customWidth="1"/>
    <col min="21" max="21" width="4.7265625" bestFit="1" customWidth="1"/>
    <col min="22" max="22" width="9.26953125" bestFit="1" customWidth="1"/>
    <col min="23" max="23" width="5.81640625" bestFit="1" customWidth="1"/>
  </cols>
  <sheetData>
    <row r="1" spans="1:29" ht="15" customHeight="1" x14ac:dyDescent="0.35">
      <c r="L1" s="1"/>
      <c r="M1" s="61" t="s">
        <v>29</v>
      </c>
      <c r="N1" s="61"/>
      <c r="O1" s="61" t="s">
        <v>30</v>
      </c>
      <c r="P1" s="61"/>
      <c r="Q1" s="15"/>
      <c r="R1" s="62" t="s">
        <v>31</v>
      </c>
      <c r="S1" s="62"/>
      <c r="T1" s="62"/>
      <c r="U1" s="62"/>
      <c r="V1" s="62"/>
      <c r="W1" s="62"/>
      <c r="X1" s="63" t="s">
        <v>3</v>
      </c>
      <c r="Y1" s="63"/>
      <c r="Z1" s="63"/>
      <c r="AA1" s="63"/>
      <c r="AB1" s="63"/>
      <c r="AC1" s="63"/>
    </row>
    <row r="2" spans="1:29" x14ac:dyDescent="0.35">
      <c r="A2" s="64" t="s">
        <v>585</v>
      </c>
      <c r="B2" s="64"/>
      <c r="C2" s="64"/>
      <c r="D2" s="64"/>
      <c r="E2" s="64"/>
      <c r="F2" s="64"/>
      <c r="G2" s="64"/>
      <c r="H2" s="64"/>
      <c r="I2" s="64"/>
      <c r="J2" s="64"/>
      <c r="L2" s="17"/>
      <c r="M2" s="17" t="s">
        <v>6</v>
      </c>
      <c r="N2" s="17" t="s">
        <v>33</v>
      </c>
      <c r="O2" s="17" t="s">
        <v>34</v>
      </c>
      <c r="P2" s="17" t="s">
        <v>35</v>
      </c>
      <c r="Q2" s="17" t="s">
        <v>9</v>
      </c>
      <c r="R2" s="18" t="s">
        <v>36</v>
      </c>
      <c r="S2" s="18" t="s">
        <v>37</v>
      </c>
      <c r="T2" s="18" t="s">
        <v>38</v>
      </c>
      <c r="U2" s="18" t="s">
        <v>39</v>
      </c>
      <c r="V2" s="18" t="s">
        <v>40</v>
      </c>
      <c r="W2" s="18" t="s">
        <v>9</v>
      </c>
      <c r="X2" s="36" t="s">
        <v>5</v>
      </c>
      <c r="Y2" s="36" t="s">
        <v>623</v>
      </c>
      <c r="Z2" s="36" t="s">
        <v>6</v>
      </c>
      <c r="AA2" s="36" t="s">
        <v>622</v>
      </c>
      <c r="AB2" s="36" t="s">
        <v>8</v>
      </c>
      <c r="AC2" s="36" t="s">
        <v>9</v>
      </c>
    </row>
    <row r="3" spans="1:29" x14ac:dyDescent="0.35">
      <c r="A3" s="45"/>
      <c r="B3" s="45" t="s">
        <v>42</v>
      </c>
      <c r="C3" s="45"/>
      <c r="D3" s="45"/>
      <c r="E3" s="45" t="s">
        <v>43</v>
      </c>
      <c r="F3" s="45" t="s">
        <v>24</v>
      </c>
      <c r="G3" s="45" t="s">
        <v>25</v>
      </c>
      <c r="H3" s="45" t="s">
        <v>586</v>
      </c>
      <c r="I3" s="45" t="s">
        <v>587</v>
      </c>
      <c r="J3" s="45" t="s">
        <v>588</v>
      </c>
      <c r="L3" s="15" t="s">
        <v>589</v>
      </c>
      <c r="M3" s="15">
        <f>COUNTIF(G4:G20,"CJIS/Cyber")</f>
        <v>0</v>
      </c>
      <c r="N3" s="15">
        <f>COUNTIF(G4:G20,"CJIS")</f>
        <v>0</v>
      </c>
      <c r="O3" s="15">
        <f>COUNTIF(A4:A20,"Existing")</f>
        <v>4</v>
      </c>
      <c r="P3" s="15">
        <f>COUNTIF(A4:A20,"New")</f>
        <v>13</v>
      </c>
      <c r="Q3" s="15">
        <f>+O3+P3</f>
        <v>17</v>
      </c>
      <c r="R3" s="14">
        <f>COUNTIF(B4:B20,"Y")</f>
        <v>0</v>
      </c>
      <c r="S3" s="14">
        <f>COUNTIF(B4:B20,"N")</f>
        <v>0</v>
      </c>
      <c r="T3" s="14">
        <f>COUNTIF(B4:B20,"P")</f>
        <v>0</v>
      </c>
      <c r="U3" s="14">
        <f>COUNTIF(B4:B20,"NA")</f>
        <v>0</v>
      </c>
      <c r="V3" s="14">
        <f>COUNTIF(B4:B20,"Not Sure")</f>
        <v>0</v>
      </c>
      <c r="W3" s="14">
        <f>+R3+S3+T3+V3</f>
        <v>0</v>
      </c>
      <c r="X3" s="37">
        <f>COUNTIF(F4:F20,"Policy")</f>
        <v>0</v>
      </c>
      <c r="Y3" s="37">
        <f>COUNTIF(F4:F20,"Implement")</f>
        <v>0</v>
      </c>
      <c r="Z3" s="37">
        <f>COUNTIF(F4:F20,"Policy / Implement")</f>
        <v>0</v>
      </c>
      <c r="AA3" s="37">
        <f>COUNTIF(F4:F20,"Implemented")</f>
        <v>0</v>
      </c>
      <c r="AB3" s="37">
        <f>COUNTIF(F4:F20,"")</f>
        <v>17</v>
      </c>
      <c r="AC3" s="37">
        <f>SUM(X3:AB3)</f>
        <v>17</v>
      </c>
    </row>
    <row r="4" spans="1:29" ht="98" x14ac:dyDescent="0.35">
      <c r="A4" s="1" t="s">
        <v>34</v>
      </c>
      <c r="B4" s="2"/>
      <c r="C4" s="1" t="s">
        <v>589</v>
      </c>
      <c r="D4" s="8">
        <v>46661</v>
      </c>
      <c r="E4" s="1" t="s">
        <v>590</v>
      </c>
      <c r="F4" s="1"/>
      <c r="G4" s="1"/>
      <c r="H4" s="1" t="s">
        <v>591</v>
      </c>
      <c r="I4" s="1" t="s">
        <v>592</v>
      </c>
      <c r="J4" s="1"/>
    </row>
    <row r="5" spans="1:29" ht="70" x14ac:dyDescent="0.35">
      <c r="A5" s="1" t="s">
        <v>34</v>
      </c>
      <c r="B5" s="2"/>
      <c r="C5" s="1" t="s">
        <v>589</v>
      </c>
      <c r="D5" s="8">
        <v>46661</v>
      </c>
      <c r="E5" s="1" t="s">
        <v>590</v>
      </c>
      <c r="F5" s="1"/>
      <c r="G5" s="1"/>
      <c r="H5" s="1" t="s">
        <v>593</v>
      </c>
      <c r="I5" s="1" t="s">
        <v>594</v>
      </c>
      <c r="J5" s="1"/>
    </row>
    <row r="6" spans="1:29" ht="84" x14ac:dyDescent="0.35">
      <c r="A6" s="1" t="s">
        <v>35</v>
      </c>
      <c r="B6" s="2"/>
      <c r="C6" s="1" t="s">
        <v>589</v>
      </c>
      <c r="D6" s="8">
        <v>46661</v>
      </c>
      <c r="E6" s="1" t="s">
        <v>590</v>
      </c>
      <c r="F6" s="1"/>
      <c r="G6" s="1"/>
      <c r="H6" s="1" t="s">
        <v>595</v>
      </c>
      <c r="I6" s="1" t="s">
        <v>596</v>
      </c>
      <c r="J6" s="1"/>
    </row>
    <row r="7" spans="1:29" ht="98" x14ac:dyDescent="0.35">
      <c r="A7" s="1" t="s">
        <v>35</v>
      </c>
      <c r="B7" s="2"/>
      <c r="C7" s="1" t="s">
        <v>589</v>
      </c>
      <c r="D7" s="8">
        <v>46661</v>
      </c>
      <c r="E7" s="1" t="s">
        <v>590</v>
      </c>
      <c r="F7" s="1"/>
      <c r="G7" s="1"/>
      <c r="H7" s="1" t="s">
        <v>597</v>
      </c>
      <c r="I7" s="1" t="s">
        <v>598</v>
      </c>
      <c r="J7" s="1"/>
    </row>
    <row r="8" spans="1:29" ht="98" x14ac:dyDescent="0.35">
      <c r="A8" s="1" t="s">
        <v>34</v>
      </c>
      <c r="B8" s="2"/>
      <c r="C8" s="1" t="s">
        <v>589</v>
      </c>
      <c r="D8" s="8">
        <v>46661</v>
      </c>
      <c r="E8" s="1" t="s">
        <v>599</v>
      </c>
      <c r="F8" s="1"/>
      <c r="G8" s="1"/>
      <c r="H8" s="1" t="s">
        <v>600</v>
      </c>
      <c r="I8" s="1" t="s">
        <v>601</v>
      </c>
      <c r="J8" s="30"/>
    </row>
    <row r="9" spans="1:29" ht="126" x14ac:dyDescent="0.35">
      <c r="A9" s="1" t="s">
        <v>34</v>
      </c>
      <c r="B9" s="2"/>
      <c r="C9" s="1" t="s">
        <v>589</v>
      </c>
      <c r="D9" s="8">
        <v>46661</v>
      </c>
      <c r="E9" s="1" t="s">
        <v>602</v>
      </c>
      <c r="F9" s="1"/>
      <c r="G9" s="1"/>
      <c r="H9" s="1" t="s">
        <v>603</v>
      </c>
      <c r="I9" s="1" t="s">
        <v>604</v>
      </c>
      <c r="J9" s="30"/>
    </row>
    <row r="10" spans="1:29" ht="98" x14ac:dyDescent="0.35">
      <c r="A10" s="1" t="s">
        <v>35</v>
      </c>
      <c r="B10" s="2"/>
      <c r="C10" s="1" t="s">
        <v>589</v>
      </c>
      <c r="D10" s="8">
        <v>46661</v>
      </c>
      <c r="E10" s="1" t="s">
        <v>646</v>
      </c>
      <c r="F10" s="1"/>
      <c r="G10" s="1"/>
      <c r="H10" s="1" t="s">
        <v>644</v>
      </c>
      <c r="I10" s="1" t="s">
        <v>645</v>
      </c>
      <c r="J10" s="30"/>
    </row>
    <row r="11" spans="1:29" ht="98" x14ac:dyDescent="0.35">
      <c r="A11" s="1" t="s">
        <v>35</v>
      </c>
      <c r="B11" s="2"/>
      <c r="C11" s="1" t="s">
        <v>589</v>
      </c>
      <c r="D11" s="8">
        <v>46661</v>
      </c>
      <c r="E11" s="1" t="s">
        <v>605</v>
      </c>
      <c r="F11" s="1"/>
      <c r="G11" s="1"/>
      <c r="H11" s="1" t="s">
        <v>606</v>
      </c>
      <c r="I11" s="1" t="s">
        <v>607</v>
      </c>
      <c r="J11" s="1"/>
    </row>
    <row r="12" spans="1:29" ht="70" x14ac:dyDescent="0.35">
      <c r="A12" s="1" t="s">
        <v>35</v>
      </c>
      <c r="B12" s="2"/>
      <c r="C12" s="1" t="s">
        <v>589</v>
      </c>
      <c r="D12" s="8">
        <v>46661</v>
      </c>
      <c r="E12" s="1" t="s">
        <v>605</v>
      </c>
      <c r="F12" s="1"/>
      <c r="G12" s="1"/>
      <c r="H12" s="1" t="s">
        <v>608</v>
      </c>
      <c r="I12" s="1" t="s">
        <v>609</v>
      </c>
      <c r="J12" s="1"/>
    </row>
    <row r="13" spans="1:29" ht="70" x14ac:dyDescent="0.35">
      <c r="A13" s="1" t="s">
        <v>35</v>
      </c>
      <c r="B13" s="2"/>
      <c r="C13" s="1" t="s">
        <v>589</v>
      </c>
      <c r="D13" s="8">
        <v>46661</v>
      </c>
      <c r="E13" s="1" t="s">
        <v>605</v>
      </c>
      <c r="F13" s="1"/>
      <c r="G13" s="1"/>
      <c r="H13" s="1" t="s">
        <v>610</v>
      </c>
      <c r="I13" s="1" t="s">
        <v>611</v>
      </c>
      <c r="J13" s="1"/>
    </row>
    <row r="14" spans="1:29" ht="168" x14ac:dyDescent="0.35">
      <c r="A14" s="1" t="s">
        <v>35</v>
      </c>
      <c r="B14" s="2"/>
      <c r="C14" s="1" t="s">
        <v>589</v>
      </c>
      <c r="D14" s="8">
        <v>46661</v>
      </c>
      <c r="E14" s="1" t="s">
        <v>605</v>
      </c>
      <c r="F14" s="1"/>
      <c r="G14" s="1"/>
      <c r="H14" s="1" t="s">
        <v>612</v>
      </c>
      <c r="I14" s="1" t="s">
        <v>613</v>
      </c>
      <c r="J14" s="1"/>
    </row>
    <row r="15" spans="1:29" ht="140" x14ac:dyDescent="0.35">
      <c r="A15" s="1" t="s">
        <v>35</v>
      </c>
      <c r="B15" s="2"/>
      <c r="C15" s="1" t="s">
        <v>589</v>
      </c>
      <c r="D15" s="8">
        <v>46661</v>
      </c>
      <c r="E15" s="1" t="s">
        <v>614</v>
      </c>
      <c r="F15" s="1"/>
      <c r="G15" s="1"/>
      <c r="H15" s="1" t="s">
        <v>615</v>
      </c>
      <c r="I15" s="1" t="s">
        <v>616</v>
      </c>
      <c r="J15" s="1"/>
    </row>
    <row r="16" spans="1:29" ht="112" x14ac:dyDescent="0.35">
      <c r="A16" s="1" t="s">
        <v>35</v>
      </c>
      <c r="B16" s="2"/>
      <c r="C16" s="1" t="s">
        <v>589</v>
      </c>
      <c r="D16" s="8">
        <v>46661</v>
      </c>
      <c r="E16" s="1" t="s">
        <v>614</v>
      </c>
      <c r="F16" s="1"/>
      <c r="G16" s="1"/>
      <c r="H16" s="1" t="s">
        <v>617</v>
      </c>
      <c r="I16" s="1" t="s">
        <v>618</v>
      </c>
      <c r="J16" s="1"/>
    </row>
    <row r="17" spans="1:10" ht="56" x14ac:dyDescent="0.35">
      <c r="A17" s="1" t="s">
        <v>35</v>
      </c>
      <c r="B17" s="2"/>
      <c r="C17" s="1" t="s">
        <v>589</v>
      </c>
      <c r="D17" s="8">
        <v>46661</v>
      </c>
      <c r="E17" s="1" t="s">
        <v>619</v>
      </c>
      <c r="F17" s="1"/>
      <c r="G17" s="1"/>
      <c r="H17" s="1" t="s">
        <v>620</v>
      </c>
      <c r="I17" s="1" t="s">
        <v>621</v>
      </c>
      <c r="J17" s="1"/>
    </row>
    <row r="18" spans="1:10" ht="70" x14ac:dyDescent="0.35">
      <c r="A18" s="1" t="s">
        <v>35</v>
      </c>
      <c r="B18" s="2"/>
      <c r="C18" s="1" t="s">
        <v>589</v>
      </c>
      <c r="D18" s="8">
        <v>46661</v>
      </c>
      <c r="E18" s="1" t="s">
        <v>663</v>
      </c>
      <c r="F18" s="1"/>
      <c r="G18" s="1"/>
      <c r="H18" s="1" t="s">
        <v>659</v>
      </c>
      <c r="I18" s="1" t="s">
        <v>670</v>
      </c>
      <c r="J18" s="1"/>
    </row>
    <row r="19" spans="1:10" ht="84" x14ac:dyDescent="0.35">
      <c r="A19" s="1" t="s">
        <v>35</v>
      </c>
      <c r="B19" s="2"/>
      <c r="C19" s="1" t="s">
        <v>589</v>
      </c>
      <c r="D19" s="8">
        <v>46661</v>
      </c>
      <c r="E19" s="1" t="s">
        <v>663</v>
      </c>
      <c r="F19" s="1"/>
      <c r="G19" s="1"/>
      <c r="H19" s="1" t="s">
        <v>660</v>
      </c>
      <c r="I19" s="1" t="s">
        <v>671</v>
      </c>
      <c r="J19" s="1"/>
    </row>
    <row r="20" spans="1:10" ht="70" x14ac:dyDescent="0.35">
      <c r="A20" s="1" t="s">
        <v>35</v>
      </c>
      <c r="B20" s="2"/>
      <c r="C20" s="1" t="s">
        <v>589</v>
      </c>
      <c r="D20" s="8">
        <v>46661</v>
      </c>
      <c r="E20" s="1" t="s">
        <v>663</v>
      </c>
      <c r="F20" s="1"/>
      <c r="G20" s="1"/>
      <c r="H20" s="1" t="s">
        <v>661</v>
      </c>
      <c r="I20" s="1" t="s">
        <v>672</v>
      </c>
      <c r="J20" s="1"/>
    </row>
  </sheetData>
  <autoFilter ref="A3:J17" xr:uid="{239B94B2-9A16-4326-856C-5FCCB8849234}"/>
  <sortState xmlns:xlrd2="http://schemas.microsoft.com/office/spreadsheetml/2017/richdata2" ref="A4:J17">
    <sortCondition ref="E4:E17"/>
  </sortState>
  <mergeCells count="5">
    <mergeCell ref="A2:J2"/>
    <mergeCell ref="M1:N1"/>
    <mergeCell ref="O1:P1"/>
    <mergeCell ref="R1:W1"/>
    <mergeCell ref="X1:AC1"/>
  </mergeCells>
  <conditionalFormatting sqref="A4:J20">
    <cfRule type="expression" dxfId="1" priority="283">
      <formula>$A4="Existing"</formula>
    </cfRule>
    <cfRule type="expression" dxfId="0" priority="284">
      <formula>$A4="New"</formula>
    </cfRule>
    <cfRule type="colorScale" priority="285">
      <colorScale>
        <cfvo type="min"/>
        <cfvo type="percentile" val="50"/>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F2915A788FC4D9A1FCB884FBE78D8" ma:contentTypeVersion="11" ma:contentTypeDescription="Create a new document." ma:contentTypeScope="" ma:versionID="9f1217c587623e0172501fce367f3386">
  <xsd:schema xmlns:xsd="http://www.w3.org/2001/XMLSchema" xmlns:xs="http://www.w3.org/2001/XMLSchema" xmlns:p="http://schemas.microsoft.com/office/2006/metadata/properties" xmlns:ns2="9b2b77bb-d5b6-45e5-8bb2-6b14b832215d" targetNamespace="http://schemas.microsoft.com/office/2006/metadata/properties" ma:root="true" ma:fieldsID="c303042fc279eab2b841eb79fd02147c" ns2:_="">
    <xsd:import namespace="9b2b77bb-d5b6-45e5-8bb2-6b14b83221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b77bb-d5b6-45e5-8bb2-6b14b8322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13813c3-8b10-495b-8086-c77017acf3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2b77bb-d5b6-45e5-8bb2-6b14b83221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4150B-5BCB-4307-BA04-81B2CAF26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b77bb-d5b6-45e5-8bb2-6b14b83221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FD61B4-D6CE-46F9-9DE0-5AA603D75298}">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9b2b77bb-d5b6-45e5-8bb2-6b14b832215d"/>
    <ds:schemaRef ds:uri="http://schemas.microsoft.com/office/2006/metadata/properties"/>
  </ds:schemaRefs>
</ds:datastoreItem>
</file>

<file path=customXml/itemProps3.xml><?xml version="1.0" encoding="utf-8"?>
<ds:datastoreItem xmlns:ds="http://schemas.openxmlformats.org/officeDocument/2006/customXml" ds:itemID="{74DD2BDF-2AF6-4FE3-AA3C-BC33F53997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Full Linked</vt:lpstr>
      <vt:lpstr>Priority 1</vt:lpstr>
      <vt:lpstr>Priority 2</vt:lpstr>
      <vt:lpstr>Priority 3</vt:lpstr>
      <vt:lpstr>Priority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Kerilee Baehre</dc:creator>
  <cp:keywords/>
  <dc:description/>
  <cp:lastModifiedBy>Kerilee Baehre</cp:lastModifiedBy>
  <cp:revision/>
  <dcterms:created xsi:type="dcterms:W3CDTF">2024-07-27T20:14:41Z</dcterms:created>
  <dcterms:modified xsi:type="dcterms:W3CDTF">2025-05-22T17:48:36Z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0x0101007ACF2915A788FC4D9A1FCB884FBE78D8</vt:lpwstr>
  </property>
  <property fmtid="{D5CDD505-2E9C-101B-9397-08002B2CF9AE}" pid="3" name="MediaServiceImageTags">
    <vt:lpwstr/>
  </property>
</Properties>
</file>